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hachidze\Desktop\თამარის რეპორტი\"/>
    </mc:Choice>
  </mc:AlternateContent>
  <bookViews>
    <workbookView xWindow="0" yWindow="0" windowWidth="24000" windowHeight="9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T6" i="2" l="1"/>
  <c r="HT7" i="2"/>
  <c r="HT8" i="2"/>
  <c r="HT9" i="2"/>
  <c r="HT10" i="2"/>
  <c r="HT11" i="2"/>
  <c r="HT5" i="2"/>
  <c r="HS12" i="2"/>
  <c r="BX6" i="2"/>
  <c r="ED27" i="1"/>
  <c r="ED19" i="1"/>
  <c r="HR6" i="2" l="1"/>
  <c r="HR7" i="2"/>
  <c r="HR8" i="2"/>
  <c r="HR9" i="2"/>
  <c r="HR10" i="2"/>
  <c r="HR11" i="2"/>
  <c r="HR5" i="2"/>
  <c r="HQ12" i="2"/>
  <c r="BW6" i="2"/>
  <c r="EC27" i="1"/>
  <c r="EC19" i="1"/>
  <c r="HP6" i="2" l="1"/>
  <c r="HP7" i="2"/>
  <c r="HP8" i="2"/>
  <c r="HP9" i="2"/>
  <c r="HP10" i="2"/>
  <c r="HP11" i="2"/>
  <c r="HP5" i="2"/>
  <c r="HO12" i="2"/>
  <c r="BV6" i="2"/>
  <c r="EB27" i="1"/>
  <c r="EB19" i="1"/>
  <c r="BJ23" i="2" l="1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I23" i="2"/>
  <c r="H23" i="2"/>
  <c r="G23" i="2"/>
  <c r="F23" i="2"/>
  <c r="HM12" i="2" l="1"/>
  <c r="HN7" i="2"/>
  <c r="HN8" i="2"/>
  <c r="HN9" i="2"/>
  <c r="HN10" i="2"/>
  <c r="HN11" i="2"/>
  <c r="HN6" i="2"/>
  <c r="EA27" i="1"/>
  <c r="BU6" i="2"/>
  <c r="HL7" i="2" l="1"/>
  <c r="HL8" i="2"/>
  <c r="HL9" i="2"/>
  <c r="HL10" i="2"/>
  <c r="HL11" i="2"/>
  <c r="HL6" i="2"/>
  <c r="HK12" i="2"/>
  <c r="BT6" i="2"/>
  <c r="DZ27" i="1"/>
  <c r="HI12" i="2" l="1"/>
  <c r="BS6" i="2"/>
  <c r="DY27" i="1"/>
  <c r="DY19" i="1"/>
  <c r="HH6" i="2" l="1"/>
  <c r="HH7" i="2"/>
  <c r="HH8" i="2"/>
  <c r="HH9" i="2"/>
  <c r="HH10" i="2"/>
  <c r="HH11" i="2"/>
  <c r="HH5" i="2"/>
  <c r="HG12" i="2"/>
  <c r="BR6" i="2"/>
  <c r="DX27" i="1"/>
  <c r="DX19" i="1"/>
  <c r="HF6" i="2" l="1"/>
  <c r="HF7" i="2"/>
  <c r="HF8" i="2"/>
  <c r="HF9" i="2"/>
  <c r="HF10" i="2"/>
  <c r="HF11" i="2"/>
  <c r="HF5" i="2"/>
  <c r="HE12" i="2"/>
  <c r="BQ6" i="2"/>
  <c r="DW27" i="1"/>
  <c r="DW19" i="1"/>
  <c r="HD5" i="2" l="1"/>
  <c r="HD6" i="2"/>
  <c r="HD7" i="2"/>
  <c r="HD8" i="2"/>
  <c r="HD9" i="2"/>
  <c r="HD10" i="2"/>
  <c r="HD11" i="2"/>
  <c r="HD4" i="2"/>
  <c r="HC12" i="2"/>
  <c r="BP6" i="2"/>
  <c r="DV27" i="1"/>
  <c r="DV19" i="1"/>
  <c r="HB5" i="2" l="1"/>
  <c r="HB6" i="2"/>
  <c r="HB7" i="2"/>
  <c r="HB8" i="2"/>
  <c r="HB9" i="2"/>
  <c r="HB10" i="2"/>
  <c r="HB11" i="2"/>
  <c r="HB4" i="2"/>
  <c r="HA12" i="2"/>
  <c r="BO6" i="2"/>
  <c r="DU27" i="1"/>
  <c r="DU19" i="1"/>
  <c r="GZ5" i="2" l="1"/>
  <c r="GZ6" i="2"/>
  <c r="GZ7" i="2"/>
  <c r="GZ8" i="2"/>
  <c r="GZ9" i="2"/>
  <c r="GZ10" i="2"/>
  <c r="GZ11" i="2"/>
  <c r="GZ4" i="2"/>
  <c r="GY12" i="2"/>
  <c r="BN6" i="2"/>
  <c r="DT27" i="1"/>
  <c r="DT19" i="1"/>
  <c r="GX5" i="2" l="1"/>
  <c r="GX6" i="2"/>
  <c r="GX7" i="2"/>
  <c r="GX8" i="2"/>
  <c r="GX9" i="2"/>
  <c r="GX10" i="2"/>
  <c r="GX11" i="2"/>
  <c r="GX4" i="2"/>
  <c r="GW12" i="2"/>
  <c r="BM6" i="2"/>
  <c r="DS27" i="1"/>
  <c r="DS19" i="1"/>
  <c r="GV5" i="2" l="1"/>
  <c r="GV6" i="2"/>
  <c r="GV7" i="2"/>
  <c r="GV8" i="2"/>
  <c r="GV9" i="2"/>
  <c r="GV10" i="2"/>
  <c r="GV11" i="2"/>
  <c r="GV4" i="2"/>
  <c r="GU12" i="2"/>
  <c r="BL6" i="2"/>
  <c r="DR27" i="1"/>
  <c r="DR19" i="1"/>
  <c r="GT5" i="2" l="1"/>
  <c r="GT6" i="2"/>
  <c r="GT7" i="2"/>
  <c r="GT8" i="2"/>
  <c r="GT9" i="2"/>
  <c r="GT10" i="2"/>
  <c r="GT11" i="2"/>
  <c r="GT4" i="2"/>
  <c r="GS12" i="2"/>
  <c r="BK6" i="2"/>
  <c r="DQ27" i="1"/>
  <c r="DQ19" i="1"/>
  <c r="GQ12" i="2" l="1"/>
  <c r="GR5" i="2"/>
  <c r="GR6" i="2"/>
  <c r="GR7" i="2"/>
  <c r="GR8" i="2"/>
  <c r="GR9" i="2"/>
  <c r="GR10" i="2"/>
  <c r="GR11" i="2"/>
  <c r="GR4" i="2"/>
  <c r="BJ6" i="2"/>
  <c r="DP27" i="1"/>
  <c r="DP19" i="1"/>
  <c r="DP10" i="1"/>
  <c r="GP5" i="2" l="1"/>
  <c r="GP6" i="2"/>
  <c r="GP7" i="2"/>
  <c r="GP8" i="2"/>
  <c r="GP9" i="2"/>
  <c r="GP10" i="2"/>
  <c r="GP11" i="2"/>
  <c r="GP4" i="2"/>
  <c r="GO12" i="2"/>
  <c r="BI6" i="2"/>
  <c r="DO27" i="1"/>
  <c r="DO19" i="1"/>
  <c r="DO10" i="1"/>
  <c r="GN5" i="2" l="1"/>
  <c r="GN6" i="2"/>
  <c r="GN7" i="2"/>
  <c r="GN8" i="2"/>
  <c r="GN9" i="2"/>
  <c r="GN10" i="2"/>
  <c r="GN11" i="2"/>
  <c r="GN4" i="2"/>
  <c r="GM12" i="2"/>
  <c r="BH6" i="2"/>
  <c r="DN27" i="1"/>
  <c r="DN19" i="1"/>
  <c r="DN10" i="1"/>
  <c r="GL5" i="2" l="1"/>
  <c r="GL6" i="2"/>
  <c r="GL7" i="2"/>
  <c r="GL8" i="2"/>
  <c r="GL9" i="2"/>
  <c r="GL10" i="2"/>
  <c r="GL11" i="2"/>
  <c r="GL4" i="2"/>
  <c r="GK12" i="2"/>
  <c r="BG6" i="2"/>
  <c r="DM27" i="1"/>
  <c r="DM19" i="1"/>
  <c r="DM10" i="1"/>
  <c r="GJ5" i="2" l="1"/>
  <c r="GJ6" i="2"/>
  <c r="GJ7" i="2"/>
  <c r="GJ8" i="2"/>
  <c r="GJ9" i="2"/>
  <c r="GJ10" i="2"/>
  <c r="GJ11" i="2"/>
  <c r="GJ4" i="2"/>
  <c r="GI12" i="2"/>
  <c r="BF6" i="2"/>
  <c r="DL27" i="1"/>
  <c r="DL19" i="1"/>
  <c r="DL10" i="1"/>
  <c r="GH5" i="2" l="1"/>
  <c r="GH6" i="2"/>
  <c r="GH7" i="2"/>
  <c r="GH8" i="2"/>
  <c r="GH9" i="2"/>
  <c r="GH10" i="2"/>
  <c r="GH11" i="2"/>
  <c r="GH4" i="2"/>
  <c r="GG12" i="2"/>
  <c r="BE6" i="2"/>
  <c r="DK27" i="1"/>
  <c r="DK19" i="1"/>
  <c r="DK10" i="1"/>
  <c r="GF5" i="2" l="1"/>
  <c r="GF6" i="2"/>
  <c r="GF7" i="2"/>
  <c r="GF8" i="2"/>
  <c r="GF9" i="2"/>
  <c r="GF10" i="2"/>
  <c r="GF11" i="2"/>
  <c r="GF4" i="2"/>
  <c r="GE12" i="2"/>
  <c r="BD6" i="2"/>
  <c r="DJ27" i="1"/>
  <c r="DJ19" i="1"/>
  <c r="DJ10" i="1"/>
  <c r="GD4" i="2" l="1"/>
  <c r="GD5" i="2"/>
  <c r="GD6" i="2"/>
  <c r="GD7" i="2"/>
  <c r="GD8" i="2"/>
  <c r="GD9" i="2"/>
  <c r="GD10" i="2"/>
  <c r="GD11" i="2"/>
  <c r="GC12" i="2"/>
  <c r="BC6" i="2"/>
  <c r="DI27" i="1"/>
  <c r="DI19" i="1"/>
  <c r="DI10" i="1"/>
  <c r="GB5" i="2" l="1"/>
  <c r="GB6" i="2"/>
  <c r="GB7" i="2"/>
  <c r="GB8" i="2"/>
  <c r="GB9" i="2"/>
  <c r="GB10" i="2"/>
  <c r="GB11" i="2"/>
  <c r="GB4" i="2"/>
  <c r="GA12" i="2"/>
  <c r="BB6" i="2"/>
  <c r="DH27" i="1"/>
  <c r="DH19" i="1"/>
  <c r="DH10" i="1"/>
  <c r="BA6" i="2" l="1"/>
  <c r="FY12" i="2"/>
  <c r="FZ5" i="2"/>
  <c r="FZ6" i="2"/>
  <c r="FZ7" i="2"/>
  <c r="FZ8" i="2"/>
  <c r="FZ9" i="2"/>
  <c r="FZ10" i="2"/>
  <c r="FZ11" i="2"/>
  <c r="FZ4" i="2"/>
  <c r="DG27" i="1"/>
  <c r="DG19" i="1"/>
  <c r="DG10" i="1"/>
  <c r="FW12" i="2" l="1"/>
  <c r="FX5" i="2"/>
  <c r="FX6" i="2"/>
  <c r="FX7" i="2"/>
  <c r="FX8" i="2"/>
  <c r="FX9" i="2"/>
  <c r="FX10" i="2"/>
  <c r="FX11" i="2"/>
  <c r="FX4" i="2"/>
  <c r="AZ6" i="2"/>
  <c r="DF27" i="1"/>
  <c r="DF19" i="1"/>
  <c r="DF10" i="1"/>
  <c r="FV5" i="2" l="1"/>
  <c r="FV6" i="2"/>
  <c r="FV7" i="2"/>
  <c r="FV8" i="2"/>
  <c r="FV9" i="2"/>
  <c r="FV10" i="2"/>
  <c r="FV11" i="2"/>
  <c r="FV4" i="2"/>
  <c r="FU12" i="2"/>
  <c r="AY6" i="2"/>
  <c r="DE27" i="1"/>
  <c r="DE19" i="1"/>
  <c r="DE10" i="1"/>
  <c r="FT5" i="2" l="1"/>
  <c r="FT6" i="2"/>
  <c r="FT7" i="2"/>
  <c r="FT8" i="2"/>
  <c r="FT9" i="2"/>
  <c r="FT10" i="2"/>
  <c r="FT11" i="2"/>
  <c r="FT4" i="2"/>
  <c r="FS12" i="2"/>
  <c r="AX6" i="2"/>
  <c r="DD27" i="1"/>
  <c r="DD19" i="1"/>
  <c r="DD10" i="1"/>
  <c r="FR5" i="2" l="1"/>
  <c r="FR6" i="2"/>
  <c r="FR7" i="2"/>
  <c r="FR8" i="2"/>
  <c r="FR9" i="2"/>
  <c r="FR10" i="2"/>
  <c r="FR11" i="2"/>
  <c r="FR4" i="2"/>
  <c r="FQ12" i="2"/>
  <c r="AW6" i="2"/>
  <c r="DC27" i="1"/>
  <c r="DC19" i="1"/>
  <c r="DC10" i="1"/>
  <c r="FP5" i="2" l="1"/>
  <c r="FP6" i="2"/>
  <c r="FP7" i="2"/>
  <c r="FP8" i="2"/>
  <c r="FP9" i="2"/>
  <c r="FP10" i="2"/>
  <c r="FP11" i="2"/>
  <c r="FP4" i="2"/>
  <c r="FO12" i="2"/>
  <c r="AV6" i="2"/>
  <c r="DB27" i="1"/>
  <c r="DB19" i="1"/>
  <c r="DB10" i="1"/>
  <c r="FN5" i="2" l="1"/>
  <c r="FN6" i="2"/>
  <c r="FN7" i="2"/>
  <c r="FN8" i="2"/>
  <c r="FN9" i="2"/>
  <c r="FN10" i="2"/>
  <c r="FN11" i="2"/>
  <c r="FN4" i="2"/>
  <c r="FM12" i="2"/>
  <c r="AU6" i="2"/>
  <c r="DA27" i="1"/>
  <c r="DA19" i="1"/>
  <c r="DA10" i="1"/>
  <c r="FL5" i="2" l="1"/>
  <c r="FL6" i="2"/>
  <c r="FL7" i="2"/>
  <c r="FL8" i="2"/>
  <c r="FL9" i="2"/>
  <c r="FL10" i="2"/>
  <c r="FL11" i="2"/>
  <c r="FL4" i="2"/>
  <c r="FK12" i="2"/>
  <c r="AT6" i="2"/>
  <c r="CZ27" i="1"/>
  <c r="CZ10" i="1"/>
  <c r="CZ19" i="1"/>
  <c r="FJ5" i="2" l="1"/>
  <c r="FJ6" i="2"/>
  <c r="FJ7" i="2"/>
  <c r="FJ8" i="2"/>
  <c r="FJ9" i="2"/>
  <c r="FJ10" i="2"/>
  <c r="FJ11" i="2"/>
  <c r="FJ4" i="2"/>
  <c r="FI12" i="2"/>
  <c r="AS6" i="2"/>
  <c r="CY27" i="1"/>
  <c r="CY19" i="1"/>
  <c r="CY10" i="1"/>
  <c r="FH7" i="2" l="1"/>
  <c r="FH8" i="2"/>
  <c r="FH9" i="2"/>
  <c r="FH10" i="2"/>
  <c r="FH11" i="2"/>
  <c r="FH6" i="2"/>
  <c r="FG12" i="2"/>
  <c r="AR6" i="2"/>
  <c r="CX27" i="1"/>
  <c r="CX19" i="1"/>
  <c r="CX10" i="1"/>
  <c r="FF7" i="2" l="1"/>
  <c r="FF8" i="2"/>
  <c r="FF9" i="2"/>
  <c r="FF10" i="2"/>
  <c r="FF11" i="2"/>
  <c r="FF6" i="2"/>
  <c r="FE12" i="2"/>
  <c r="AQ6" i="2"/>
  <c r="CW27" i="1"/>
  <c r="CW19" i="1"/>
  <c r="CW10" i="1"/>
  <c r="CV27" i="1" l="1"/>
  <c r="FD7" i="2"/>
  <c r="FD8" i="2"/>
  <c r="FD9" i="2"/>
  <c r="FD10" i="2"/>
  <c r="FD11" i="2"/>
  <c r="FD6" i="2"/>
  <c r="FC12" i="2"/>
  <c r="AP6" i="2"/>
  <c r="CV19" i="1"/>
  <c r="CV10" i="1"/>
  <c r="FB7" i="2" l="1"/>
  <c r="FB8" i="2"/>
  <c r="FB9" i="2"/>
  <c r="FB10" i="2"/>
  <c r="FB11" i="2"/>
  <c r="FB6" i="2"/>
  <c r="FA12" i="2"/>
  <c r="AO6" i="2"/>
  <c r="CU27" i="1"/>
  <c r="CU19" i="1"/>
  <c r="CU10" i="1"/>
  <c r="EY12" i="2" l="1"/>
  <c r="EZ11" i="2"/>
  <c r="EZ10" i="2"/>
  <c r="EZ9" i="2"/>
  <c r="EZ8" i="2"/>
  <c r="EZ7" i="2"/>
  <c r="EZ6" i="2"/>
  <c r="AN6" i="2"/>
  <c r="CT27" i="1"/>
  <c r="CT19" i="1"/>
  <c r="CT10" i="1"/>
  <c r="EX7" i="2" l="1"/>
  <c r="EX8" i="2"/>
  <c r="EX9" i="2"/>
  <c r="EX10" i="2"/>
  <c r="EX11" i="2"/>
  <c r="EX6" i="2"/>
  <c r="EW12" i="2"/>
  <c r="AM6" i="2"/>
  <c r="CS27" i="1"/>
  <c r="CS19" i="1"/>
  <c r="CS10" i="1"/>
  <c r="EV7" i="2" l="1"/>
  <c r="EV8" i="2"/>
  <c r="EV9" i="2"/>
  <c r="EV10" i="2"/>
  <c r="EV11" i="2"/>
  <c r="EV6" i="2"/>
  <c r="EU12" i="2"/>
  <c r="AL6" i="2"/>
  <c r="CR27" i="1"/>
  <c r="CR19" i="1"/>
  <c r="CR10" i="1"/>
  <c r="ET7" i="2" l="1"/>
  <c r="ET8" i="2"/>
  <c r="ET9" i="2"/>
  <c r="ET10" i="2"/>
  <c r="ET11" i="2"/>
  <c r="ES12" i="2"/>
  <c r="ET6" i="2"/>
  <c r="AK6" i="2"/>
  <c r="CQ27" i="1"/>
  <c r="CQ19" i="1"/>
  <c r="CQ10" i="1"/>
  <c r="ER7" i="2" l="1"/>
  <c r="ER8" i="2"/>
  <c r="ER9" i="2"/>
  <c r="ER10" i="2"/>
  <c r="ER11" i="2"/>
  <c r="ER6" i="2"/>
  <c r="EQ12" i="2"/>
  <c r="AJ6" i="2"/>
  <c r="CP27" i="1"/>
  <c r="CP19" i="1"/>
  <c r="CP10" i="1"/>
  <c r="EP7" i="2" l="1"/>
  <c r="EP8" i="2"/>
  <c r="EP9" i="2"/>
  <c r="EP10" i="2"/>
  <c r="EP11" i="2"/>
  <c r="EP6" i="2"/>
  <c r="EO12" i="2"/>
  <c r="AI6" i="2"/>
  <c r="CO27" i="1"/>
  <c r="CO19" i="1"/>
  <c r="CO10" i="1"/>
  <c r="EN7" i="2" l="1"/>
  <c r="EN8" i="2"/>
  <c r="EN9" i="2"/>
  <c r="EN10" i="2"/>
  <c r="EN11" i="2"/>
  <c r="EN6" i="2"/>
  <c r="EM12" i="2"/>
  <c r="AH6" i="2"/>
  <c r="CN27" i="1"/>
  <c r="CN19" i="1"/>
  <c r="CN10" i="1"/>
  <c r="EK12" i="2" l="1"/>
  <c r="EL11" i="2"/>
  <c r="EL10" i="2"/>
  <c r="EL9" i="2"/>
  <c r="EL8" i="2"/>
  <c r="EL7" i="2"/>
  <c r="EL6" i="2"/>
  <c r="AG6" i="2"/>
  <c r="CM27" i="1"/>
  <c r="CM19" i="1"/>
  <c r="CM10" i="1"/>
  <c r="EJ7" i="2" l="1"/>
  <c r="EJ8" i="2"/>
  <c r="EJ9" i="2"/>
  <c r="EJ10" i="2"/>
  <c r="EJ11" i="2"/>
  <c r="EJ6" i="2"/>
  <c r="EI12" i="2"/>
  <c r="AF6" i="2"/>
  <c r="CL27" i="1"/>
  <c r="CL19" i="1"/>
  <c r="CL10" i="1"/>
  <c r="EH7" i="2" l="1"/>
  <c r="EH8" i="2"/>
  <c r="EH9" i="2"/>
  <c r="EH10" i="2"/>
  <c r="EH11" i="2"/>
  <c r="EH6" i="2"/>
  <c r="EG12" i="2"/>
  <c r="AE6" i="2"/>
  <c r="CK27" i="1"/>
  <c r="CK19" i="1"/>
  <c r="CK10" i="1"/>
  <c r="EF7" i="2" l="1"/>
  <c r="EF8" i="2"/>
  <c r="EF9" i="2"/>
  <c r="EF10" i="2"/>
  <c r="EF11" i="2"/>
  <c r="EF6" i="2"/>
  <c r="EE12" i="2"/>
  <c r="AD6" i="2"/>
  <c r="CJ27" i="1"/>
  <c r="CJ19" i="1"/>
  <c r="CJ10" i="1"/>
  <c r="ED7" i="2" l="1"/>
  <c r="ED8" i="2"/>
  <c r="ED9" i="2"/>
  <c r="ED10" i="2"/>
  <c r="ED11" i="2"/>
  <c r="ED6" i="2"/>
  <c r="EC12" i="2"/>
  <c r="AC6" i="2"/>
  <c r="CI27" i="1"/>
  <c r="CI19" i="1"/>
  <c r="CI10" i="1"/>
  <c r="EB7" i="2" l="1"/>
  <c r="EB8" i="2"/>
  <c r="EB9" i="2"/>
  <c r="EB10" i="2"/>
  <c r="EB11" i="2"/>
  <c r="EB6" i="2"/>
  <c r="EA12" i="2"/>
  <c r="AB6" i="2"/>
  <c r="CH27" i="1"/>
  <c r="CH19" i="1"/>
  <c r="CH10" i="1"/>
  <c r="DZ7" i="2" l="1"/>
  <c r="DZ8" i="2"/>
  <c r="DZ9" i="2"/>
  <c r="DZ10" i="2"/>
  <c r="DZ11" i="2"/>
  <c r="DZ6" i="2"/>
  <c r="DY12" i="2"/>
  <c r="AA6" i="2"/>
  <c r="CG27" i="1"/>
  <c r="CG19" i="1"/>
  <c r="CG10" i="1"/>
  <c r="DX7" i="2" l="1"/>
  <c r="DX8" i="2"/>
  <c r="DX9" i="2"/>
  <c r="DX10" i="2"/>
  <c r="DX11" i="2"/>
  <c r="DX6" i="2"/>
  <c r="DW12" i="2"/>
  <c r="Z6" i="2"/>
  <c r="CF27" i="1"/>
  <c r="CF19" i="1"/>
  <c r="CF10" i="1"/>
  <c r="DV7" i="2" l="1"/>
  <c r="DV8" i="2"/>
  <c r="DV9" i="2"/>
  <c r="DV10" i="2"/>
  <c r="DV11" i="2"/>
  <c r="DV6" i="2"/>
  <c r="DU12" i="2"/>
  <c r="Y6" i="2"/>
  <c r="CE27" i="1"/>
  <c r="CE19" i="1"/>
  <c r="CE10" i="1"/>
  <c r="DS12" i="2"/>
  <c r="X6" i="2"/>
  <c r="CD27" i="1"/>
  <c r="CD19" i="1"/>
  <c r="CD10" i="1"/>
  <c r="DR6" i="2" l="1"/>
  <c r="DR7" i="2"/>
  <c r="DR8" i="2"/>
  <c r="DR9" i="2"/>
  <c r="DR10" i="2"/>
  <c r="DR11" i="2"/>
  <c r="DR5" i="2"/>
  <c r="DQ12" i="2"/>
  <c r="W6" i="2"/>
  <c r="CC27" i="1"/>
  <c r="CC19" i="1"/>
  <c r="CC10" i="1"/>
  <c r="AQ27" i="1" l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BA19" i="1"/>
  <c r="BB19" i="1"/>
  <c r="BC19" i="1"/>
  <c r="BD19" i="1"/>
  <c r="BE19" i="1"/>
  <c r="AZ19" i="1"/>
  <c r="AY19" i="1"/>
  <c r="AW19" i="1"/>
  <c r="AX19" i="1"/>
  <c r="AV19" i="1"/>
  <c r="AU19" i="1"/>
  <c r="AT19" i="1"/>
  <c r="AS19" i="1"/>
  <c r="AR19" i="1"/>
  <c r="AQ19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DP6" i="2"/>
  <c r="DP7" i="2"/>
  <c r="DP8" i="2"/>
  <c r="DP9" i="2"/>
  <c r="DP10" i="2"/>
  <c r="DP11" i="2"/>
  <c r="DP5" i="2"/>
  <c r="DO12" i="2"/>
  <c r="V6" i="2"/>
  <c r="DN5" i="2" l="1"/>
  <c r="DN6" i="2"/>
  <c r="DN7" i="2"/>
  <c r="DN8" i="2"/>
  <c r="DN9" i="2"/>
  <c r="DN10" i="2"/>
  <c r="DN11" i="2"/>
  <c r="DN4" i="2"/>
  <c r="DM12" i="2"/>
  <c r="U6" i="2"/>
  <c r="DL5" i="2" l="1"/>
  <c r="DL6" i="2"/>
  <c r="DL7" i="2"/>
  <c r="DL8" i="2"/>
  <c r="DL9" i="2"/>
  <c r="DL10" i="2"/>
  <c r="DL11" i="2"/>
  <c r="DL4" i="2"/>
  <c r="DK12" i="2"/>
  <c r="T6" i="2"/>
  <c r="DJ6" i="2" l="1"/>
  <c r="DJ7" i="2"/>
  <c r="DJ8" i="2"/>
  <c r="DJ9" i="2"/>
  <c r="DJ10" i="2"/>
  <c r="DJ11" i="2"/>
  <c r="DJ5" i="2"/>
  <c r="S6" i="2"/>
  <c r="DI12" i="2"/>
  <c r="DH6" i="2" l="1"/>
  <c r="DH7" i="2"/>
  <c r="DH8" i="2"/>
  <c r="DH9" i="2"/>
  <c r="DH10" i="2"/>
  <c r="DH11" i="2"/>
  <c r="DH5" i="2"/>
  <c r="DG12" i="2"/>
  <c r="R6" i="2"/>
  <c r="DF6" i="2" l="1"/>
  <c r="DF7" i="2"/>
  <c r="DF8" i="2"/>
  <c r="DF9" i="2"/>
  <c r="DF10" i="2"/>
  <c r="DF11" i="2"/>
  <c r="DF5" i="2"/>
  <c r="DE12" i="2"/>
  <c r="Q6" i="2"/>
  <c r="DD6" i="2" l="1"/>
  <c r="DD7" i="2"/>
  <c r="DD8" i="2"/>
  <c r="DD9" i="2"/>
  <c r="DD10" i="2"/>
  <c r="DD11" i="2"/>
  <c r="DD5" i="2"/>
  <c r="DC12" i="2"/>
  <c r="P6" i="2"/>
  <c r="DB6" i="2" l="1"/>
  <c r="DB7" i="2"/>
  <c r="DB8" i="2"/>
  <c r="DB9" i="2"/>
  <c r="DB10" i="2"/>
  <c r="DB11" i="2"/>
  <c r="DB5" i="2"/>
  <c r="DA12" i="2"/>
  <c r="O6" i="2"/>
  <c r="CZ6" i="2" l="1"/>
  <c r="CZ7" i="2"/>
  <c r="CZ8" i="2"/>
  <c r="CZ9" i="2"/>
  <c r="CZ10" i="2"/>
  <c r="CZ11" i="2"/>
  <c r="CZ5" i="2"/>
  <c r="CY12" i="2"/>
  <c r="N6" i="2"/>
  <c r="CX6" i="2" l="1"/>
  <c r="CX7" i="2"/>
  <c r="CX8" i="2"/>
  <c r="CX9" i="2"/>
  <c r="CX10" i="2"/>
  <c r="CX11" i="2"/>
  <c r="CX5" i="2"/>
  <c r="CW12" i="2"/>
  <c r="M6" i="2"/>
  <c r="CU12" i="2" l="1"/>
  <c r="CV6" i="2"/>
  <c r="CV7" i="2"/>
  <c r="CV8" i="2"/>
  <c r="CV9" i="2"/>
  <c r="CV10" i="2"/>
  <c r="CV11" i="2"/>
  <c r="CV5" i="2"/>
  <c r="L6" i="2"/>
  <c r="CT6" i="2" l="1"/>
  <c r="CT7" i="2"/>
  <c r="CT8" i="2"/>
  <c r="CT9" i="2"/>
  <c r="CT10" i="2"/>
  <c r="CT11" i="2"/>
  <c r="CT5" i="2"/>
  <c r="CS12" i="2"/>
  <c r="K6" i="2"/>
  <c r="CQ12" i="2" l="1"/>
  <c r="CR6" i="2"/>
  <c r="CR7" i="2"/>
  <c r="CR8" i="2"/>
  <c r="CR9" i="2"/>
  <c r="CR10" i="2"/>
  <c r="CR11" i="2"/>
  <c r="CR5" i="2"/>
  <c r="CP6" i="2" l="1"/>
  <c r="CP7" i="2"/>
  <c r="CP8" i="2"/>
  <c r="CP9" i="2"/>
  <c r="CP10" i="2"/>
  <c r="CP11" i="2"/>
  <c r="CP5" i="2"/>
  <c r="CO12" i="2"/>
  <c r="I6" i="2"/>
  <c r="CN6" i="2" l="1"/>
  <c r="CN7" i="2"/>
  <c r="CN8" i="2"/>
  <c r="CN9" i="2"/>
  <c r="CN10" i="2"/>
  <c r="CN11" i="2"/>
  <c r="CN5" i="2"/>
  <c r="CM12" i="2"/>
  <c r="H6" i="2"/>
  <c r="CL6" i="2" l="1"/>
  <c r="CL7" i="2"/>
  <c r="CL8" i="2"/>
  <c r="CL9" i="2"/>
  <c r="CL10" i="2"/>
  <c r="CL11" i="2"/>
  <c r="CL5" i="2"/>
  <c r="CK12" i="2"/>
  <c r="G6" i="2"/>
  <c r="CJ6" i="2" l="1"/>
  <c r="CJ7" i="2"/>
  <c r="CJ8" i="2"/>
  <c r="CJ9" i="2"/>
  <c r="CJ10" i="2"/>
  <c r="CJ11" i="2"/>
  <c r="CJ5" i="2"/>
  <c r="CI12" i="2"/>
  <c r="F6" i="2"/>
  <c r="CH5" i="2" l="1"/>
  <c r="CH6" i="2"/>
  <c r="CH7" i="2"/>
  <c r="CH8" i="2"/>
  <c r="CH9" i="2"/>
  <c r="CH10" i="2"/>
  <c r="CH11" i="2"/>
  <c r="CH4" i="2"/>
  <c r="CG12" i="2"/>
  <c r="CE12" i="2" l="1"/>
  <c r="CC12" i="2"/>
  <c r="CA12" i="2"/>
  <c r="CF11" i="2"/>
  <c r="CD11" i="2"/>
  <c r="CB11" i="2"/>
  <c r="CF10" i="2"/>
  <c r="CD10" i="2"/>
  <c r="CB10" i="2"/>
  <c r="CF9" i="2"/>
  <c r="CD9" i="2"/>
  <c r="CB9" i="2"/>
  <c r="CF8" i="2"/>
  <c r="CD8" i="2"/>
  <c r="CB8" i="2"/>
  <c r="CF7" i="2"/>
  <c r="CD7" i="2"/>
  <c r="CB7" i="2"/>
  <c r="CF6" i="2"/>
  <c r="CD6" i="2"/>
  <c r="CB6" i="2"/>
  <c r="CF5" i="2"/>
  <c r="CD5" i="2"/>
  <c r="CB5" i="2"/>
  <c r="CF4" i="2"/>
  <c r="CD4" i="2"/>
  <c r="CB4" i="2"/>
</calcChain>
</file>

<file path=xl/sharedStrings.xml><?xml version="1.0" encoding="utf-8"?>
<sst xmlns="http://schemas.openxmlformats.org/spreadsheetml/2006/main" count="655" uniqueCount="145">
  <si>
    <t>Column1</t>
  </si>
  <si>
    <t>Column2</t>
  </si>
  <si>
    <t>Column22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</si>
  <si>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</si>
  <si>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</si>
  <si>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</si>
  <si>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</si>
  <si>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</si>
  <si>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</si>
  <si>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</si>
  <si>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</si>
  <si>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</si>
  <si>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Column112</t>
  </si>
  <si>
    <t>Column12</t>
  </si>
  <si>
    <t>კრიტიკული პაციენტებიდან</t>
  </si>
  <si>
    <t>სულ</t>
  </si>
  <si>
    <t xml:space="preserve">ასაკის მიხედვით </t>
  </si>
  <si>
    <t>პირველი საუნივერსიტეტო</t>
  </si>
  <si>
    <t xml:space="preserve">სუნთქცის აპარატზე </t>
  </si>
  <si>
    <t>სუნთქვის აპარატზე:</t>
  </si>
  <si>
    <t>გორის ჰოსპიტალი</t>
  </si>
  <si>
    <t>რეანიმაციაში</t>
  </si>
  <si>
    <t>20-29 წ.</t>
  </si>
  <si>
    <t>შპს მედალფა</t>
  </si>
  <si>
    <t xml:space="preserve">კრიტიკული </t>
  </si>
  <si>
    <t>30-39 წ.</t>
  </si>
  <si>
    <t>40-49 წ.</t>
  </si>
  <si>
    <t>50-59 წ.</t>
  </si>
  <si>
    <t>60-69 წ.</t>
  </si>
  <si>
    <t>70+ წ.</t>
  </si>
  <si>
    <t>რეანიმაციაში:</t>
  </si>
  <si>
    <t xml:space="preserve">კრიტიკული: </t>
  </si>
  <si>
    <t>01.05</t>
  </si>
  <si>
    <t>04.05</t>
  </si>
  <si>
    <t>05.05</t>
  </si>
  <si>
    <t>30.04</t>
  </si>
  <si>
    <t>06.05</t>
  </si>
  <si>
    <t>10-19 წ.</t>
  </si>
  <si>
    <t>07.05</t>
  </si>
  <si>
    <t>08.05</t>
  </si>
  <si>
    <t>11.05</t>
  </si>
  <si>
    <t>ყიფშიძე (რესპუბლიკური)</t>
  </si>
  <si>
    <t>13.05</t>
  </si>
  <si>
    <t>14.05</t>
  </si>
  <si>
    <t>15.05</t>
  </si>
  <si>
    <t>18.05</t>
  </si>
  <si>
    <t>19.05</t>
  </si>
  <si>
    <t>20.05</t>
  </si>
  <si>
    <t>21.05</t>
  </si>
  <si>
    <t>22.05</t>
  </si>
  <si>
    <t>25.05</t>
  </si>
  <si>
    <t>27.05</t>
  </si>
  <si>
    <t>პნევმონია/საშუალო მიმდ.</t>
  </si>
  <si>
    <t>პნევმონია/მძიმე მიმდ.</t>
  </si>
  <si>
    <t>პნევმონია/კრიტიკული</t>
  </si>
  <si>
    <t xml:space="preserve">პნევმონია </t>
  </si>
  <si>
    <t>ასაკის მიხედვით:</t>
  </si>
  <si>
    <t>0-9 წ.</t>
  </si>
  <si>
    <t>%</t>
  </si>
  <si>
    <t>N</t>
  </si>
  <si>
    <t>პნევმონია</t>
  </si>
  <si>
    <t>28.05</t>
  </si>
  <si>
    <t>29.05</t>
  </si>
  <si>
    <t>01.06</t>
  </si>
  <si>
    <t>02.06</t>
  </si>
  <si>
    <t>03.06</t>
  </si>
  <si>
    <t>04.06</t>
  </si>
  <si>
    <t>05.06</t>
  </si>
  <si>
    <t>08.06</t>
  </si>
  <si>
    <t>09.06</t>
  </si>
  <si>
    <t>10.06</t>
  </si>
  <si>
    <t>11.06</t>
  </si>
  <si>
    <t>12.06</t>
  </si>
  <si>
    <t>15.06</t>
  </si>
  <si>
    <t>16.06</t>
  </si>
  <si>
    <t>17.06</t>
  </si>
  <si>
    <t>18.06</t>
  </si>
  <si>
    <t>19.06</t>
  </si>
  <si>
    <t>22.06</t>
  </si>
  <si>
    <t>23.06</t>
  </si>
  <si>
    <t>24.06</t>
  </si>
  <si>
    <t>მცხეთის სამედიცინო ცენტრი</t>
  </si>
  <si>
    <t>25.06</t>
  </si>
  <si>
    <t>26.06</t>
  </si>
  <si>
    <t>29.06</t>
  </si>
  <si>
    <t>30.06</t>
  </si>
  <si>
    <t>01.07</t>
  </si>
  <si>
    <t>02.07</t>
  </si>
  <si>
    <t>03.07</t>
  </si>
  <si>
    <t>06.07</t>
  </si>
  <si>
    <t>07.07</t>
  </si>
  <si>
    <t>08.07</t>
  </si>
  <si>
    <t>09.07</t>
  </si>
  <si>
    <t>10.07</t>
  </si>
  <si>
    <t>13.07</t>
  </si>
  <si>
    <t>14.07</t>
  </si>
  <si>
    <t>15.07</t>
  </si>
  <si>
    <t>16.07</t>
  </si>
  <si>
    <t>17.07</t>
  </si>
  <si>
    <t>20.07</t>
  </si>
  <si>
    <t>21.07</t>
  </si>
  <si>
    <t>22.07</t>
  </si>
  <si>
    <t>23.07</t>
  </si>
  <si>
    <t>24.07</t>
  </si>
  <si>
    <t>27.07</t>
  </si>
  <si>
    <t>28.07</t>
  </si>
  <si>
    <t>29.07</t>
  </si>
  <si>
    <t>30.07</t>
  </si>
  <si>
    <t>31.07</t>
  </si>
  <si>
    <t>03.08</t>
  </si>
  <si>
    <t>04.08</t>
  </si>
  <si>
    <t>05.08</t>
  </si>
  <si>
    <t>06.08</t>
  </si>
  <si>
    <t>07.08</t>
  </si>
  <si>
    <t>10.08</t>
  </si>
  <si>
    <t>11.08</t>
  </si>
  <si>
    <t>12.08</t>
  </si>
  <si>
    <t>13.08</t>
  </si>
  <si>
    <t>17.08</t>
  </si>
  <si>
    <t>18.08</t>
  </si>
  <si>
    <t>19.08</t>
  </si>
  <si>
    <t>20.08</t>
  </si>
  <si>
    <t>21.08</t>
  </si>
  <si>
    <t>24.08</t>
  </si>
  <si>
    <t>25.08</t>
  </si>
  <si>
    <t>26.08</t>
  </si>
  <si>
    <t>27.08</t>
  </si>
  <si>
    <t>28.08</t>
  </si>
  <si>
    <t>01.09</t>
  </si>
  <si>
    <t>31.08</t>
  </si>
  <si>
    <t>02.09</t>
  </si>
  <si>
    <t>03.09</t>
  </si>
  <si>
    <t>04.09</t>
  </si>
  <si>
    <t>07.09</t>
  </si>
  <si>
    <t>08.09</t>
  </si>
  <si>
    <t>მართვით სუნთქვაზე</t>
  </si>
  <si>
    <t>კლინიკური მიმდინარეობა</t>
  </si>
  <si>
    <t>ინფექციური საავადმყოფო</t>
  </si>
  <si>
    <t>1 მძიმე, 1 კრიტიკული</t>
  </si>
  <si>
    <t>1 მძიმე</t>
  </si>
  <si>
    <t>5 მძიმე</t>
  </si>
  <si>
    <t>ბათუმის რესპუბლიკური</t>
  </si>
  <si>
    <t>2 მძიმე</t>
  </si>
  <si>
    <t>09.09</t>
  </si>
  <si>
    <t>10.09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</si>
</sst>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Sylfaen"/>
      <family val="1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0" fillId="0" borderId="0" xfId="0" applyNumberFormat="1"/>
    <xf numFmtId="0" fontId="5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5" borderId="4" xfId="0" applyFill="1" applyBorder="1"/>
    <xf numFmtId="0" fontId="2" fillId="6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7" borderId="0" xfId="0" applyFill="1"/>
    <xf numFmtId="0" fontId="1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3" xfId="0" applyFont="1" applyFill="1" applyBorder="1" applyAlignment="1"/>
    <xf numFmtId="49" fontId="9" fillId="3" borderId="4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9" borderId="0" xfId="0" applyFill="1"/>
    <xf numFmtId="0" fontId="2" fillId="8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9" borderId="7" xfId="0" applyFill="1" applyBorder="1"/>
    <xf numFmtId="0" fontId="7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" fontId="2" fillId="3" borderId="17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" fontId="2" fillId="3" borderId="18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12" fillId="1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30"/>
  <sheetViews>
    <sheetView tabSelected="1" topLeftCell="AP1" workbookViewId="0">
      <selection activeCell="AP2" sqref="AP2:ED27"/>
    </sheetView>
  </sheetViews>
  <sheetFormatPr defaultRowHeight="15" x14ac:dyDescent="0.25"/>
  <cols>
    <col min="1" max="1" width="20.42578125" hidden="1" customWidth="1"/>
    <col min="2" max="10" width="5.7109375" hidden="1" customWidth="1"/>
    <col min="11" max="39" width="5.5703125" hidden="1" customWidth="1"/>
    <col min="40" max="40" width="10.140625" customWidth="1"/>
    <col min="41" max="41" width="3.7109375" customWidth="1"/>
    <col min="42" max="42" width="23.140625" customWidth="1"/>
    <col min="43" max="50" width="5.85546875" style="69" hidden="1" customWidth="1"/>
    <col min="51" max="121" width="5.7109375" style="69" hidden="1" customWidth="1"/>
    <col min="122" max="134" width="5.7109375" style="69" customWidth="1"/>
    <col min="135" max="135" width="7.140625" customWidth="1"/>
    <col min="136" max="136" width="3.7109375" customWidth="1"/>
    <col min="137" max="137" width="30" customWidth="1"/>
    <col min="138" max="142" width="6.28515625" hidden="1" customWidth="1"/>
    <col min="143" max="143" width="7" hidden="1" customWidth="1"/>
    <col min="144" max="144" width="6.28515625" hidden="1" customWidth="1"/>
    <col min="145" max="145" width="6.7109375" hidden="1" customWidth="1"/>
    <col min="146" max="214" width="5.5703125" hidden="1" customWidth="1"/>
    <col min="215" max="215" width="5.85546875" hidden="1" customWidth="1"/>
    <col min="216" max="229" width="5.5703125" customWidth="1"/>
    <col min="230" max="230" width="12.7109375" customWidth="1"/>
  </cols>
  <sheetData>
    <row r="1" spans="1:261" x14ac:dyDescent="0.25">
      <c r="A1" s="1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 t="s">
        <v>3</v>
      </c>
      <c r="AO1" s="29" t="s">
        <v>4</v>
      </c>
      <c r="AP1" s="1" t="s">
        <v>5</v>
      </c>
      <c r="AQ1" s="2" t="s">
        <v>6</v>
      </c>
      <c r="AR1" s="2" t="s">
        <v>7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3" t="s">
        <v>8</v>
      </c>
      <c r="EF1" s="29" t="s">
        <v>9</v>
      </c>
      <c r="EG1" s="1" t="s">
        <v>10</v>
      </c>
      <c r="EH1" s="2" t="s">
        <v>11</v>
      </c>
      <c r="EI1" s="2" t="s">
        <v>12</v>
      </c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3" t="s">
        <v>13</v>
      </c>
    </row>
    <row r="2" spans="1:261" s="15" customFormat="1" x14ac:dyDescent="0.25">
      <c r="A2" s="43" t="s">
        <v>15</v>
      </c>
      <c r="B2" s="12">
        <v>30.04</v>
      </c>
      <c r="C2" s="12" t="s">
        <v>32</v>
      </c>
      <c r="D2" s="13" t="s">
        <v>33</v>
      </c>
      <c r="E2" s="13" t="s">
        <v>34</v>
      </c>
      <c r="F2" s="13" t="s">
        <v>36</v>
      </c>
      <c r="G2" s="13" t="s">
        <v>38</v>
      </c>
      <c r="H2" s="13" t="s">
        <v>39</v>
      </c>
      <c r="I2" s="13" t="s">
        <v>40</v>
      </c>
      <c r="J2" s="13" t="s">
        <v>42</v>
      </c>
      <c r="K2" s="13" t="s">
        <v>43</v>
      </c>
      <c r="L2" s="13" t="s">
        <v>44</v>
      </c>
      <c r="M2" s="13" t="s">
        <v>45</v>
      </c>
      <c r="N2" s="13" t="s">
        <v>46</v>
      </c>
      <c r="O2" s="13" t="s">
        <v>47</v>
      </c>
      <c r="P2" s="13" t="s">
        <v>48</v>
      </c>
      <c r="Q2" s="13" t="s">
        <v>49</v>
      </c>
      <c r="R2" s="13" t="s">
        <v>50</v>
      </c>
      <c r="S2" s="13" t="s">
        <v>51</v>
      </c>
      <c r="T2" s="13" t="s">
        <v>61</v>
      </c>
      <c r="U2" s="13" t="s">
        <v>62</v>
      </c>
      <c r="V2" s="13" t="s">
        <v>63</v>
      </c>
      <c r="W2" s="13" t="s">
        <v>64</v>
      </c>
      <c r="X2" s="13" t="s">
        <v>65</v>
      </c>
      <c r="Y2" s="13" t="s">
        <v>66</v>
      </c>
      <c r="Z2" s="13" t="s">
        <v>67</v>
      </c>
      <c r="AA2" s="13" t="s">
        <v>68</v>
      </c>
      <c r="AB2" s="13" t="s">
        <v>69</v>
      </c>
      <c r="AC2" s="13" t="s">
        <v>70</v>
      </c>
      <c r="AD2" s="13" t="s">
        <v>71</v>
      </c>
      <c r="AE2" s="13" t="s">
        <v>72</v>
      </c>
      <c r="AF2" s="13" t="s">
        <v>73</v>
      </c>
      <c r="AG2" s="13" t="s">
        <v>74</v>
      </c>
      <c r="AH2" s="13" t="s">
        <v>75</v>
      </c>
      <c r="AI2" s="13" t="s">
        <v>76</v>
      </c>
      <c r="AJ2" s="13" t="s">
        <v>77</v>
      </c>
      <c r="AK2" s="13" t="s">
        <v>78</v>
      </c>
      <c r="AL2" s="13" t="s">
        <v>79</v>
      </c>
      <c r="AM2" s="13" t="s">
        <v>80</v>
      </c>
      <c r="AN2" s="14"/>
      <c r="AO2" s="30"/>
      <c r="AP2" s="44" t="s">
        <v>16</v>
      </c>
      <c r="AQ2" s="12" t="s">
        <v>35</v>
      </c>
      <c r="AR2" s="12" t="s">
        <v>32</v>
      </c>
      <c r="AS2" s="13" t="s">
        <v>33</v>
      </c>
      <c r="AT2" s="13" t="s">
        <v>34</v>
      </c>
      <c r="AU2" s="13" t="s">
        <v>36</v>
      </c>
      <c r="AV2" s="13" t="s">
        <v>38</v>
      </c>
      <c r="AW2" s="13" t="s">
        <v>39</v>
      </c>
      <c r="AX2" s="13" t="s">
        <v>40</v>
      </c>
      <c r="AY2" s="13" t="s">
        <v>42</v>
      </c>
      <c r="AZ2" s="13" t="s">
        <v>43</v>
      </c>
      <c r="BA2" s="13" t="s">
        <v>44</v>
      </c>
      <c r="BB2" s="13" t="s">
        <v>45</v>
      </c>
      <c r="BC2" s="13" t="s">
        <v>46</v>
      </c>
      <c r="BD2" s="13" t="s">
        <v>47</v>
      </c>
      <c r="BE2" s="13" t="s">
        <v>48</v>
      </c>
      <c r="BF2" s="13" t="s">
        <v>49</v>
      </c>
      <c r="BG2" s="13" t="s">
        <v>50</v>
      </c>
      <c r="BH2" s="13" t="s">
        <v>51</v>
      </c>
      <c r="BI2" s="13" t="s">
        <v>61</v>
      </c>
      <c r="BJ2" s="13" t="s">
        <v>62</v>
      </c>
      <c r="BK2" s="13" t="s">
        <v>63</v>
      </c>
      <c r="BL2" s="13" t="s">
        <v>64</v>
      </c>
      <c r="BM2" s="13" t="s">
        <v>65</v>
      </c>
      <c r="BN2" s="13" t="s">
        <v>66</v>
      </c>
      <c r="BO2" s="13" t="s">
        <v>67</v>
      </c>
      <c r="BP2" s="13" t="s">
        <v>68</v>
      </c>
      <c r="BQ2" s="13" t="s">
        <v>69</v>
      </c>
      <c r="BR2" s="13" t="s">
        <v>70</v>
      </c>
      <c r="BS2" s="13" t="s">
        <v>71</v>
      </c>
      <c r="BT2" s="13" t="s">
        <v>72</v>
      </c>
      <c r="BU2" s="13" t="s">
        <v>73</v>
      </c>
      <c r="BV2" s="13" t="s">
        <v>74</v>
      </c>
      <c r="BW2" s="13" t="s">
        <v>75</v>
      </c>
      <c r="BX2" s="13" t="s">
        <v>76</v>
      </c>
      <c r="BY2" s="13" t="s">
        <v>77</v>
      </c>
      <c r="BZ2" s="13" t="s">
        <v>78</v>
      </c>
      <c r="CA2" s="13" t="s">
        <v>79</v>
      </c>
      <c r="CB2" s="13" t="s">
        <v>80</v>
      </c>
      <c r="CC2" s="13" t="s">
        <v>82</v>
      </c>
      <c r="CD2" s="13" t="s">
        <v>83</v>
      </c>
      <c r="CE2" s="13" t="s">
        <v>84</v>
      </c>
      <c r="CF2" s="13" t="s">
        <v>85</v>
      </c>
      <c r="CG2" s="13" t="s">
        <v>86</v>
      </c>
      <c r="CH2" s="13" t="s">
        <v>87</v>
      </c>
      <c r="CI2" s="13" t="s">
        <v>88</v>
      </c>
      <c r="CJ2" s="13" t="s">
        <v>89</v>
      </c>
      <c r="CK2" s="13" t="s">
        <v>90</v>
      </c>
      <c r="CL2" s="13" t="s">
        <v>91</v>
      </c>
      <c r="CM2" s="13" t="s">
        <v>92</v>
      </c>
      <c r="CN2" s="13" t="s">
        <v>93</v>
      </c>
      <c r="CO2" s="13" t="s">
        <v>94</v>
      </c>
      <c r="CP2" s="13" t="s">
        <v>95</v>
      </c>
      <c r="CQ2" s="13" t="s">
        <v>96</v>
      </c>
      <c r="CR2" s="13" t="s">
        <v>97</v>
      </c>
      <c r="CS2" s="13" t="s">
        <v>98</v>
      </c>
      <c r="CT2" s="13" t="s">
        <v>99</v>
      </c>
      <c r="CU2" s="13" t="s">
        <v>100</v>
      </c>
      <c r="CV2" s="13" t="s">
        <v>101</v>
      </c>
      <c r="CW2" s="13" t="s">
        <v>102</v>
      </c>
      <c r="CX2" s="13" t="s">
        <v>103</v>
      </c>
      <c r="CY2" s="13" t="s">
        <v>104</v>
      </c>
      <c r="CZ2" s="13" t="s">
        <v>105</v>
      </c>
      <c r="DA2" s="13" t="s">
        <v>106</v>
      </c>
      <c r="DB2" s="13" t="s">
        <v>107</v>
      </c>
      <c r="DC2" s="13" t="s">
        <v>108</v>
      </c>
      <c r="DD2" s="13" t="s">
        <v>109</v>
      </c>
      <c r="DE2" s="13" t="s">
        <v>110</v>
      </c>
      <c r="DF2" s="13" t="s">
        <v>111</v>
      </c>
      <c r="DG2" s="13" t="s">
        <v>112</v>
      </c>
      <c r="DH2" s="13" t="s">
        <v>113</v>
      </c>
      <c r="DI2" s="13" t="s">
        <v>114</v>
      </c>
      <c r="DJ2" s="13" t="s">
        <v>115</v>
      </c>
      <c r="DK2" s="13" t="s">
        <v>116</v>
      </c>
      <c r="DL2" s="13" t="s">
        <v>117</v>
      </c>
      <c r="DM2" s="13" t="s">
        <v>118</v>
      </c>
      <c r="DN2" s="13" t="s">
        <v>119</v>
      </c>
      <c r="DO2" s="13" t="s">
        <v>120</v>
      </c>
      <c r="DP2" s="13" t="s">
        <v>121</v>
      </c>
      <c r="DQ2" s="13" t="s">
        <v>122</v>
      </c>
      <c r="DR2" s="13" t="s">
        <v>123</v>
      </c>
      <c r="DS2" s="13" t="s">
        <v>124</v>
      </c>
      <c r="DT2" s="13" t="s">
        <v>125</v>
      </c>
      <c r="DU2" s="13" t="s">
        <v>126</v>
      </c>
      <c r="DV2" s="13" t="s">
        <v>127</v>
      </c>
      <c r="DW2" s="13" t="s">
        <v>128</v>
      </c>
      <c r="DX2" s="13" t="s">
        <v>130</v>
      </c>
      <c r="DY2" s="13" t="s">
        <v>131</v>
      </c>
      <c r="DZ2" s="13" t="s">
        <v>132</v>
      </c>
      <c r="EA2" s="13" t="s">
        <v>133</v>
      </c>
      <c r="EB2" s="13" t="s">
        <v>134</v>
      </c>
      <c r="EC2" s="13" t="s">
        <v>143</v>
      </c>
      <c r="ED2" s="13" t="s">
        <v>144</v>
      </c>
      <c r="EE2" s="12"/>
      <c r="EF2" s="30"/>
      <c r="EG2" s="51" t="s">
        <v>14</v>
      </c>
      <c r="EH2" s="12" t="s">
        <v>35</v>
      </c>
      <c r="EI2" s="12" t="s">
        <v>32</v>
      </c>
      <c r="EJ2" s="13" t="s">
        <v>33</v>
      </c>
      <c r="EK2" s="13" t="s">
        <v>34</v>
      </c>
      <c r="EL2" s="13" t="s">
        <v>36</v>
      </c>
      <c r="EM2" s="13" t="s">
        <v>38</v>
      </c>
      <c r="EN2" s="13" t="s">
        <v>39</v>
      </c>
      <c r="EO2" s="13" t="s">
        <v>40</v>
      </c>
      <c r="EP2" s="13" t="s">
        <v>42</v>
      </c>
      <c r="EQ2" s="13" t="s">
        <v>43</v>
      </c>
      <c r="ER2" s="13" t="s">
        <v>44</v>
      </c>
      <c r="ES2" s="13" t="s">
        <v>45</v>
      </c>
      <c r="ET2" s="13" t="s">
        <v>46</v>
      </c>
      <c r="EU2" s="13" t="s">
        <v>47</v>
      </c>
      <c r="EV2" s="13" t="s">
        <v>48</v>
      </c>
      <c r="EW2" s="13" t="s">
        <v>49</v>
      </c>
      <c r="EX2" s="13" t="s">
        <v>50</v>
      </c>
      <c r="EY2" s="13" t="s">
        <v>51</v>
      </c>
      <c r="EZ2" s="13" t="s">
        <v>61</v>
      </c>
      <c r="FA2" s="13" t="s">
        <v>62</v>
      </c>
      <c r="FB2" s="13" t="s">
        <v>63</v>
      </c>
      <c r="FC2" s="13" t="s">
        <v>64</v>
      </c>
      <c r="FD2" s="13" t="s">
        <v>65</v>
      </c>
      <c r="FE2" s="13" t="s">
        <v>66</v>
      </c>
      <c r="FF2" s="13" t="s">
        <v>67</v>
      </c>
      <c r="FG2" s="13" t="s">
        <v>68</v>
      </c>
      <c r="FH2" s="13" t="s">
        <v>69</v>
      </c>
      <c r="FI2" s="13" t="s">
        <v>70</v>
      </c>
      <c r="FJ2" s="13" t="s">
        <v>71</v>
      </c>
      <c r="FK2" s="13" t="s">
        <v>72</v>
      </c>
      <c r="FL2" s="13" t="s">
        <v>73</v>
      </c>
      <c r="FM2" s="13" t="s">
        <v>74</v>
      </c>
      <c r="FN2" s="13" t="s">
        <v>75</v>
      </c>
      <c r="FO2" s="13" t="s">
        <v>76</v>
      </c>
      <c r="FP2" s="13" t="s">
        <v>77</v>
      </c>
      <c r="FQ2" s="13" t="s">
        <v>78</v>
      </c>
      <c r="FR2" s="13" t="s">
        <v>79</v>
      </c>
      <c r="FS2" s="13" t="s">
        <v>80</v>
      </c>
      <c r="FT2" s="13" t="s">
        <v>82</v>
      </c>
      <c r="FU2" s="132" t="s">
        <v>83</v>
      </c>
      <c r="FV2" s="13" t="s">
        <v>84</v>
      </c>
      <c r="FW2" s="13" t="s">
        <v>85</v>
      </c>
      <c r="FX2" s="13" t="s">
        <v>86</v>
      </c>
      <c r="FY2" s="13" t="s">
        <v>87</v>
      </c>
      <c r="FZ2" s="13" t="s">
        <v>88</v>
      </c>
      <c r="GA2" s="13" t="s">
        <v>89</v>
      </c>
      <c r="GB2" s="13" t="s">
        <v>90</v>
      </c>
      <c r="GC2" s="13" t="s">
        <v>91</v>
      </c>
      <c r="GD2" s="13" t="s">
        <v>92</v>
      </c>
      <c r="GE2" s="13" t="s">
        <v>93</v>
      </c>
      <c r="GF2" s="13" t="s">
        <v>94</v>
      </c>
      <c r="GG2" s="13" t="s">
        <v>95</v>
      </c>
      <c r="GH2" s="13" t="s">
        <v>96</v>
      </c>
      <c r="GI2" s="13" t="s">
        <v>97</v>
      </c>
      <c r="GJ2" s="13" t="s">
        <v>98</v>
      </c>
      <c r="GK2" s="13" t="s">
        <v>99</v>
      </c>
      <c r="GL2" s="13" t="s">
        <v>100</v>
      </c>
      <c r="GM2" s="13" t="s">
        <v>101</v>
      </c>
      <c r="GN2" s="13" t="s">
        <v>102</v>
      </c>
      <c r="GO2" s="13" t="s">
        <v>103</v>
      </c>
      <c r="GP2" s="13" t="s">
        <v>104</v>
      </c>
      <c r="GQ2" s="13" t="s">
        <v>105</v>
      </c>
      <c r="GR2" s="13" t="s">
        <v>106</v>
      </c>
      <c r="GS2" s="13" t="s">
        <v>107</v>
      </c>
      <c r="GT2" s="13" t="s">
        <v>108</v>
      </c>
      <c r="GU2" s="13" t="s">
        <v>109</v>
      </c>
      <c r="GV2" s="13" t="s">
        <v>110</v>
      </c>
      <c r="GW2" s="13" t="s">
        <v>111</v>
      </c>
      <c r="GX2" s="13" t="s">
        <v>112</v>
      </c>
      <c r="GY2" s="13" t="s">
        <v>113</v>
      </c>
      <c r="GZ2" s="13" t="s">
        <v>114</v>
      </c>
      <c r="HA2" s="13" t="s">
        <v>115</v>
      </c>
      <c r="HB2" s="13" t="s">
        <v>116</v>
      </c>
      <c r="HC2" s="13" t="s">
        <v>117</v>
      </c>
      <c r="HD2" s="13" t="s">
        <v>118</v>
      </c>
      <c r="HE2" s="13" t="s">
        <v>119</v>
      </c>
      <c r="HF2" s="13" t="s">
        <v>120</v>
      </c>
      <c r="HG2" s="13" t="s">
        <v>121</v>
      </c>
      <c r="HH2" s="13" t="s">
        <v>122</v>
      </c>
      <c r="HI2" s="13" t="s">
        <v>123</v>
      </c>
      <c r="HJ2" s="13" t="s">
        <v>124</v>
      </c>
      <c r="HK2" s="13" t="s">
        <v>125</v>
      </c>
      <c r="HL2" s="13" t="s">
        <v>126</v>
      </c>
      <c r="HM2" s="13" t="s">
        <v>129</v>
      </c>
      <c r="HN2" s="13" t="s">
        <v>128</v>
      </c>
      <c r="HO2" s="13" t="s">
        <v>130</v>
      </c>
      <c r="HP2" s="13" t="s">
        <v>131</v>
      </c>
      <c r="HQ2" s="13" t="s">
        <v>132</v>
      </c>
      <c r="HR2" s="13" t="s">
        <v>133</v>
      </c>
      <c r="HS2" s="13" t="s">
        <v>134</v>
      </c>
      <c r="HT2" s="13" t="s">
        <v>143</v>
      </c>
      <c r="HU2" s="13" t="s">
        <v>144</v>
      </c>
      <c r="HV2" s="14"/>
    </row>
    <row r="3" spans="1:261" ht="14.25" customHeight="1" x14ac:dyDescent="0.25">
      <c r="A3" s="22" t="s">
        <v>18</v>
      </c>
      <c r="B3" s="26">
        <v>7</v>
      </c>
      <c r="C3" s="26">
        <v>6</v>
      </c>
      <c r="D3" s="26">
        <v>7</v>
      </c>
      <c r="E3" s="26">
        <v>5</v>
      </c>
      <c r="F3" s="26">
        <v>5</v>
      </c>
      <c r="G3" s="26">
        <v>4</v>
      </c>
      <c r="H3" s="26">
        <v>5</v>
      </c>
      <c r="I3" s="26">
        <v>7</v>
      </c>
      <c r="J3" s="26">
        <v>6</v>
      </c>
      <c r="K3" s="26">
        <v>5</v>
      </c>
      <c r="L3" s="26">
        <v>4</v>
      </c>
      <c r="M3" s="26">
        <v>4</v>
      </c>
      <c r="N3" s="26">
        <v>4</v>
      </c>
      <c r="O3" s="26">
        <v>4</v>
      </c>
      <c r="P3" s="26">
        <v>4</v>
      </c>
      <c r="Q3" s="26">
        <v>4</v>
      </c>
      <c r="R3" s="26">
        <v>3</v>
      </c>
      <c r="S3" s="26">
        <v>3</v>
      </c>
      <c r="T3" s="26">
        <v>3</v>
      </c>
      <c r="U3" s="26">
        <v>3</v>
      </c>
      <c r="V3" s="26">
        <v>3</v>
      </c>
      <c r="W3" s="26">
        <v>3</v>
      </c>
      <c r="X3" s="26">
        <v>2</v>
      </c>
      <c r="Y3" s="26">
        <v>2</v>
      </c>
      <c r="Z3" s="26">
        <v>2</v>
      </c>
      <c r="AA3" s="26">
        <v>2</v>
      </c>
      <c r="AB3" s="26">
        <v>3</v>
      </c>
      <c r="AC3" s="26">
        <v>3</v>
      </c>
      <c r="AD3" s="26">
        <v>2</v>
      </c>
      <c r="AE3" s="26">
        <v>2</v>
      </c>
      <c r="AF3" s="26">
        <v>1</v>
      </c>
      <c r="AG3" s="26">
        <v>2</v>
      </c>
      <c r="AH3" s="26">
        <v>2</v>
      </c>
      <c r="AI3" s="26">
        <v>2</v>
      </c>
      <c r="AJ3" s="26">
        <v>2</v>
      </c>
      <c r="AK3" s="26">
        <v>2</v>
      </c>
      <c r="AL3" s="26">
        <v>2</v>
      </c>
      <c r="AM3" s="26">
        <v>5</v>
      </c>
      <c r="AN3" s="23"/>
      <c r="AO3" s="25"/>
      <c r="AP3" s="17" t="s">
        <v>19</v>
      </c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105"/>
      <c r="CE3" s="10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31"/>
      <c r="EG3" s="5" t="s">
        <v>81</v>
      </c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>
        <v>2</v>
      </c>
      <c r="FT3" s="5">
        <v>2</v>
      </c>
      <c r="FU3" s="5">
        <v>2</v>
      </c>
      <c r="FV3" s="5">
        <v>1</v>
      </c>
      <c r="FW3" s="5">
        <v>1</v>
      </c>
      <c r="FX3" s="5">
        <v>1</v>
      </c>
      <c r="FY3" s="5">
        <v>1</v>
      </c>
      <c r="FZ3" s="5">
        <v>1</v>
      </c>
      <c r="GA3" s="5">
        <v>1</v>
      </c>
      <c r="GB3" s="5">
        <v>1</v>
      </c>
      <c r="GC3" s="5">
        <v>1</v>
      </c>
      <c r="GD3" s="5">
        <v>1</v>
      </c>
      <c r="GE3" s="5">
        <v>1</v>
      </c>
      <c r="GF3" s="5">
        <v>1</v>
      </c>
      <c r="GG3" s="5">
        <v>1</v>
      </c>
      <c r="GH3" s="5">
        <v>1</v>
      </c>
      <c r="GI3" s="5">
        <v>1</v>
      </c>
      <c r="GJ3" s="5">
        <v>1</v>
      </c>
      <c r="GK3" s="5">
        <v>1</v>
      </c>
      <c r="GL3" s="5">
        <v>1</v>
      </c>
      <c r="GM3" s="5">
        <v>1</v>
      </c>
      <c r="GN3" s="5">
        <v>1</v>
      </c>
      <c r="GO3" s="5">
        <v>1</v>
      </c>
      <c r="GP3" s="5">
        <v>1</v>
      </c>
      <c r="GQ3" s="5">
        <v>1</v>
      </c>
      <c r="GR3" s="5">
        <v>1</v>
      </c>
      <c r="GS3" s="5">
        <v>1</v>
      </c>
      <c r="GT3" s="5">
        <v>0</v>
      </c>
      <c r="GU3" s="5">
        <v>0</v>
      </c>
      <c r="GV3" s="5">
        <v>0</v>
      </c>
      <c r="GW3" s="5">
        <v>0</v>
      </c>
      <c r="GX3" s="5">
        <v>0</v>
      </c>
      <c r="GY3" s="5">
        <v>0</v>
      </c>
      <c r="GZ3" s="5">
        <v>0</v>
      </c>
      <c r="HA3" s="5">
        <v>0</v>
      </c>
      <c r="HB3" s="5">
        <v>0</v>
      </c>
      <c r="HC3" s="5">
        <v>1</v>
      </c>
      <c r="HD3" s="5">
        <v>1</v>
      </c>
      <c r="HE3" s="5">
        <v>1</v>
      </c>
      <c r="HF3" s="5">
        <v>1</v>
      </c>
      <c r="HG3" s="5">
        <v>1</v>
      </c>
      <c r="HH3" s="5">
        <v>0</v>
      </c>
      <c r="HI3" s="5">
        <v>0</v>
      </c>
      <c r="HJ3" s="5">
        <v>0</v>
      </c>
      <c r="HK3" s="5">
        <v>0</v>
      </c>
      <c r="HL3" s="5">
        <v>0</v>
      </c>
      <c r="HM3" s="5">
        <v>0</v>
      </c>
      <c r="HN3" s="5">
        <v>0</v>
      </c>
      <c r="HO3" s="5">
        <v>0</v>
      </c>
      <c r="HP3" s="5">
        <v>0</v>
      </c>
      <c r="HQ3" s="5">
        <v>0</v>
      </c>
      <c r="HR3" s="5">
        <v>0</v>
      </c>
      <c r="HS3" s="5">
        <v>0</v>
      </c>
      <c r="HT3" s="5">
        <v>0</v>
      </c>
      <c r="HU3" s="5">
        <v>0</v>
      </c>
      <c r="HV3" s="5"/>
    </row>
    <row r="4" spans="1:261" ht="15" customHeight="1" x14ac:dyDescent="0.25">
      <c r="A4" s="19" t="s">
        <v>21</v>
      </c>
      <c r="B4" s="19">
        <v>27</v>
      </c>
      <c r="C4" s="19">
        <v>36</v>
      </c>
      <c r="D4" s="19">
        <v>28</v>
      </c>
      <c r="E4" s="19">
        <v>23</v>
      </c>
      <c r="F4" s="19">
        <v>23</v>
      </c>
      <c r="G4" s="19">
        <v>24</v>
      </c>
      <c r="H4" s="19">
        <v>25</v>
      </c>
      <c r="I4" s="19">
        <v>25</v>
      </c>
      <c r="J4" s="19">
        <v>22</v>
      </c>
      <c r="K4" s="19">
        <v>22</v>
      </c>
      <c r="L4" s="19">
        <v>20</v>
      </c>
      <c r="M4" s="19">
        <v>18</v>
      </c>
      <c r="N4" s="19">
        <v>16</v>
      </c>
      <c r="O4" s="19">
        <v>15</v>
      </c>
      <c r="P4" s="19">
        <v>15</v>
      </c>
      <c r="Q4" s="19">
        <v>14</v>
      </c>
      <c r="R4" s="19">
        <v>14</v>
      </c>
      <c r="S4" s="19">
        <v>13</v>
      </c>
      <c r="T4" s="19">
        <v>13</v>
      </c>
      <c r="U4" s="19">
        <v>13</v>
      </c>
      <c r="V4" s="19">
        <v>13</v>
      </c>
      <c r="W4" s="19">
        <v>13</v>
      </c>
      <c r="X4" s="19">
        <v>12</v>
      </c>
      <c r="Y4" s="19">
        <v>11</v>
      </c>
      <c r="Z4" s="19">
        <v>11</v>
      </c>
      <c r="AA4" s="19">
        <v>8</v>
      </c>
      <c r="AB4" s="19">
        <v>8</v>
      </c>
      <c r="AC4" s="19">
        <v>8</v>
      </c>
      <c r="AD4" s="19">
        <v>9</v>
      </c>
      <c r="AE4" s="19">
        <v>15</v>
      </c>
      <c r="AF4" s="19">
        <v>18</v>
      </c>
      <c r="AG4" s="19">
        <v>20</v>
      </c>
      <c r="AH4" s="19">
        <v>20</v>
      </c>
      <c r="AI4" s="19">
        <v>20</v>
      </c>
      <c r="AJ4" s="19">
        <v>18</v>
      </c>
      <c r="AK4" s="19">
        <v>13</v>
      </c>
      <c r="AL4" s="19">
        <v>12</v>
      </c>
      <c r="AM4" s="19">
        <v>13</v>
      </c>
      <c r="AN4" s="20"/>
      <c r="AO4" s="25"/>
      <c r="AP4" s="18" t="s">
        <v>22</v>
      </c>
      <c r="AQ4" s="19">
        <v>1</v>
      </c>
      <c r="AR4" s="20">
        <v>1</v>
      </c>
      <c r="AS4" s="20">
        <v>3</v>
      </c>
      <c r="AT4" s="20">
        <v>3</v>
      </c>
      <c r="AU4" s="20">
        <v>3</v>
      </c>
      <c r="AV4" s="20">
        <v>2</v>
      </c>
      <c r="AW4" s="20">
        <v>3</v>
      </c>
      <c r="AX4" s="20">
        <v>3</v>
      </c>
      <c r="AY4" s="20">
        <v>3</v>
      </c>
      <c r="AZ4" s="20">
        <v>2</v>
      </c>
      <c r="BA4" s="20">
        <v>2</v>
      </c>
      <c r="BB4" s="20">
        <v>1</v>
      </c>
      <c r="BC4" s="20">
        <v>1</v>
      </c>
      <c r="BD4" s="20">
        <v>1</v>
      </c>
      <c r="BE4" s="20">
        <v>1</v>
      </c>
      <c r="BF4" s="20">
        <v>1</v>
      </c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83">
        <v>0</v>
      </c>
      <c r="CD4" s="115">
        <v>0</v>
      </c>
      <c r="CE4" s="133">
        <v>0</v>
      </c>
      <c r="CF4" s="112">
        <v>0</v>
      </c>
      <c r="CG4" s="112">
        <v>0</v>
      </c>
      <c r="CH4" s="112">
        <v>0</v>
      </c>
      <c r="CI4" s="112">
        <v>0</v>
      </c>
      <c r="CJ4" s="112">
        <v>0</v>
      </c>
      <c r="CK4" s="112">
        <v>0</v>
      </c>
      <c r="CL4" s="112">
        <v>0</v>
      </c>
      <c r="CM4" s="112">
        <v>0</v>
      </c>
      <c r="CN4" s="112">
        <v>0</v>
      </c>
      <c r="CO4" s="112">
        <v>0</v>
      </c>
      <c r="CP4" s="112">
        <v>0</v>
      </c>
      <c r="CQ4" s="112">
        <v>0</v>
      </c>
      <c r="CR4" s="112">
        <v>0</v>
      </c>
      <c r="CS4" s="112">
        <v>0</v>
      </c>
      <c r="CT4" s="112">
        <v>0</v>
      </c>
      <c r="CU4" s="112">
        <v>0</v>
      </c>
      <c r="CV4" s="112">
        <v>0</v>
      </c>
      <c r="CW4" s="112">
        <v>0</v>
      </c>
      <c r="CX4" s="112">
        <v>0</v>
      </c>
      <c r="CY4" s="112">
        <v>0</v>
      </c>
      <c r="CZ4" s="112">
        <v>0</v>
      </c>
      <c r="DA4" s="112">
        <v>0</v>
      </c>
      <c r="DB4" s="112">
        <v>0</v>
      </c>
      <c r="DC4" s="112">
        <v>0</v>
      </c>
      <c r="DD4" s="112">
        <v>0</v>
      </c>
      <c r="DE4" s="112">
        <v>0</v>
      </c>
      <c r="DF4" s="112">
        <v>0</v>
      </c>
      <c r="DG4" s="112">
        <v>0</v>
      </c>
      <c r="DH4" s="112">
        <v>0</v>
      </c>
      <c r="DI4" s="112">
        <v>0</v>
      </c>
      <c r="DJ4" s="112">
        <v>0</v>
      </c>
      <c r="DK4" s="112">
        <v>0</v>
      </c>
      <c r="DL4" s="112">
        <v>0</v>
      </c>
      <c r="DM4" s="112">
        <v>0</v>
      </c>
      <c r="DN4" s="112">
        <v>0</v>
      </c>
      <c r="DO4" s="112">
        <v>0</v>
      </c>
      <c r="DP4" s="112">
        <v>0</v>
      </c>
      <c r="DQ4" s="112">
        <v>0</v>
      </c>
      <c r="DR4" s="112">
        <v>0</v>
      </c>
      <c r="DS4" s="112">
        <v>0</v>
      </c>
      <c r="DT4" s="112">
        <v>0</v>
      </c>
      <c r="DU4" s="112">
        <v>0</v>
      </c>
      <c r="DV4" s="112">
        <v>0</v>
      </c>
      <c r="DW4" s="112">
        <v>0</v>
      </c>
      <c r="DX4" s="112">
        <v>0</v>
      </c>
      <c r="DY4" s="112">
        <v>0</v>
      </c>
      <c r="DZ4" s="112">
        <v>0</v>
      </c>
      <c r="EA4" s="112">
        <v>0</v>
      </c>
      <c r="EB4" s="112">
        <v>0</v>
      </c>
      <c r="EC4" s="112">
        <v>0</v>
      </c>
      <c r="ED4" s="112">
        <v>0</v>
      </c>
      <c r="EE4" s="20"/>
      <c r="EF4" s="25"/>
      <c r="EG4" s="4" t="s">
        <v>137</v>
      </c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>
        <v>1</v>
      </c>
      <c r="HT4" s="11">
        <v>1</v>
      </c>
      <c r="HU4" s="11">
        <v>1</v>
      </c>
      <c r="HV4" s="4"/>
    </row>
    <row r="5" spans="1:261" x14ac:dyDescent="0.25">
      <c r="A5" s="22" t="s">
        <v>24</v>
      </c>
      <c r="B5" s="22">
        <v>8</v>
      </c>
      <c r="C5" s="22">
        <v>10</v>
      </c>
      <c r="D5" s="22">
        <v>7</v>
      </c>
      <c r="E5" s="22">
        <v>5</v>
      </c>
      <c r="F5" s="22">
        <v>4</v>
      </c>
      <c r="G5" s="22">
        <v>4</v>
      </c>
      <c r="H5" s="22">
        <v>4</v>
      </c>
      <c r="I5" s="22">
        <v>5</v>
      </c>
      <c r="J5" s="22">
        <v>4</v>
      </c>
      <c r="K5" s="22">
        <v>4</v>
      </c>
      <c r="L5" s="22">
        <v>3</v>
      </c>
      <c r="M5" s="22">
        <v>2</v>
      </c>
      <c r="N5" s="22">
        <v>2</v>
      </c>
      <c r="O5" s="22">
        <v>2</v>
      </c>
      <c r="P5" s="22">
        <v>2</v>
      </c>
      <c r="Q5" s="22">
        <v>2</v>
      </c>
      <c r="R5" s="22">
        <v>2</v>
      </c>
      <c r="S5" s="22">
        <v>2</v>
      </c>
      <c r="T5" s="22">
        <v>2</v>
      </c>
      <c r="U5" s="22">
        <v>2</v>
      </c>
      <c r="V5" s="22">
        <v>2</v>
      </c>
      <c r="W5" s="22">
        <v>2</v>
      </c>
      <c r="X5" s="22">
        <v>1</v>
      </c>
      <c r="Y5" s="22">
        <v>1</v>
      </c>
      <c r="Z5" s="22">
        <v>1</v>
      </c>
      <c r="AA5" s="22">
        <v>1</v>
      </c>
      <c r="AB5" s="22">
        <v>2</v>
      </c>
      <c r="AC5" s="22">
        <v>2</v>
      </c>
      <c r="AD5" s="22">
        <v>2</v>
      </c>
      <c r="AE5" s="22">
        <v>2</v>
      </c>
      <c r="AF5" s="22">
        <v>1</v>
      </c>
      <c r="AG5" s="22">
        <v>1</v>
      </c>
      <c r="AH5" s="22">
        <v>1</v>
      </c>
      <c r="AI5" s="22">
        <v>1</v>
      </c>
      <c r="AJ5" s="22">
        <v>1</v>
      </c>
      <c r="AK5" s="22">
        <v>1</v>
      </c>
      <c r="AL5" s="22">
        <v>1</v>
      </c>
      <c r="AM5" s="22">
        <v>3</v>
      </c>
      <c r="AN5" s="23"/>
      <c r="AO5" s="25"/>
      <c r="AP5" s="21" t="s">
        <v>25</v>
      </c>
      <c r="AQ5" s="22">
        <v>0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27">
        <v>0</v>
      </c>
      <c r="CD5" s="116">
        <v>0</v>
      </c>
      <c r="CE5" s="134">
        <v>0</v>
      </c>
      <c r="CF5" s="113">
        <v>0</v>
      </c>
      <c r="CG5" s="113">
        <v>0</v>
      </c>
      <c r="CH5" s="113">
        <v>0</v>
      </c>
      <c r="CI5" s="113">
        <v>0</v>
      </c>
      <c r="CJ5" s="113">
        <v>0</v>
      </c>
      <c r="CK5" s="113">
        <v>0</v>
      </c>
      <c r="CL5" s="113">
        <v>0</v>
      </c>
      <c r="CM5" s="113">
        <v>0</v>
      </c>
      <c r="CN5" s="113">
        <v>0</v>
      </c>
      <c r="CO5" s="113">
        <v>0</v>
      </c>
      <c r="CP5" s="113">
        <v>0</v>
      </c>
      <c r="CQ5" s="113">
        <v>0</v>
      </c>
      <c r="CR5" s="113">
        <v>0</v>
      </c>
      <c r="CS5" s="113">
        <v>0</v>
      </c>
      <c r="CT5" s="113">
        <v>0</v>
      </c>
      <c r="CU5" s="113">
        <v>0</v>
      </c>
      <c r="CV5" s="113">
        <v>0</v>
      </c>
      <c r="CW5" s="113">
        <v>0</v>
      </c>
      <c r="CX5" s="113">
        <v>0</v>
      </c>
      <c r="CY5" s="113">
        <v>0</v>
      </c>
      <c r="CZ5" s="113">
        <v>0</v>
      </c>
      <c r="DA5" s="113">
        <v>0</v>
      </c>
      <c r="DB5" s="113">
        <v>0</v>
      </c>
      <c r="DC5" s="113">
        <v>0</v>
      </c>
      <c r="DD5" s="113">
        <v>0</v>
      </c>
      <c r="DE5" s="113">
        <v>0</v>
      </c>
      <c r="DF5" s="113">
        <v>0</v>
      </c>
      <c r="DG5" s="113">
        <v>0</v>
      </c>
      <c r="DH5" s="113">
        <v>0</v>
      </c>
      <c r="DI5" s="113">
        <v>0</v>
      </c>
      <c r="DJ5" s="113">
        <v>0</v>
      </c>
      <c r="DK5" s="113">
        <v>0</v>
      </c>
      <c r="DL5" s="113">
        <v>0</v>
      </c>
      <c r="DM5" s="113">
        <v>0</v>
      </c>
      <c r="DN5" s="113">
        <v>0</v>
      </c>
      <c r="DO5" s="113">
        <v>0</v>
      </c>
      <c r="DP5" s="113">
        <v>0</v>
      </c>
      <c r="DQ5" s="113">
        <v>0</v>
      </c>
      <c r="DR5" s="113">
        <v>0</v>
      </c>
      <c r="DS5" s="113">
        <v>0</v>
      </c>
      <c r="DT5" s="113">
        <v>0</v>
      </c>
      <c r="DU5" s="113">
        <v>0</v>
      </c>
      <c r="DV5" s="113">
        <v>0</v>
      </c>
      <c r="DW5" s="113">
        <v>0</v>
      </c>
      <c r="DX5" s="113">
        <v>0</v>
      </c>
      <c r="DY5" s="113">
        <v>0</v>
      </c>
      <c r="DZ5" s="113">
        <v>0</v>
      </c>
      <c r="EA5" s="113">
        <v>0</v>
      </c>
      <c r="EB5" s="113">
        <v>0</v>
      </c>
      <c r="EC5" s="113">
        <v>0</v>
      </c>
      <c r="ED5" s="113">
        <v>0</v>
      </c>
      <c r="EE5" s="23"/>
      <c r="EF5" s="25"/>
      <c r="EG5" s="5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121"/>
      <c r="FV5" s="124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5"/>
    </row>
    <row r="6" spans="1:26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5"/>
      <c r="AP6" s="18" t="s">
        <v>26</v>
      </c>
      <c r="AQ6" s="19">
        <v>1</v>
      </c>
      <c r="AR6" s="20">
        <v>1</v>
      </c>
      <c r="AS6" s="20">
        <v>1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  <c r="BD6" s="20">
        <v>0</v>
      </c>
      <c r="BE6" s="20">
        <v>0</v>
      </c>
      <c r="BF6" s="20">
        <v>0</v>
      </c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1</v>
      </c>
      <c r="BR6" s="20">
        <v>1</v>
      </c>
      <c r="BS6" s="20">
        <v>1</v>
      </c>
      <c r="BT6" s="20">
        <v>1</v>
      </c>
      <c r="BU6" s="20">
        <v>1</v>
      </c>
      <c r="BV6" s="20">
        <v>1</v>
      </c>
      <c r="BW6" s="20">
        <v>1</v>
      </c>
      <c r="BX6" s="20">
        <v>1</v>
      </c>
      <c r="BY6" s="20">
        <v>1</v>
      </c>
      <c r="BZ6" s="20">
        <v>1</v>
      </c>
      <c r="CA6" s="20">
        <v>1</v>
      </c>
      <c r="CB6" s="20">
        <v>1</v>
      </c>
      <c r="CC6" s="83">
        <v>1</v>
      </c>
      <c r="CD6" s="115">
        <v>1</v>
      </c>
      <c r="CE6" s="133">
        <v>1</v>
      </c>
      <c r="CF6" s="112">
        <v>1</v>
      </c>
      <c r="CG6" s="112">
        <v>1</v>
      </c>
      <c r="CH6" s="112">
        <v>1</v>
      </c>
      <c r="CI6" s="112">
        <v>1</v>
      </c>
      <c r="CJ6" s="112">
        <v>2</v>
      </c>
      <c r="CK6" s="112">
        <v>1</v>
      </c>
      <c r="CL6" s="112">
        <v>1</v>
      </c>
      <c r="CM6" s="112">
        <v>1</v>
      </c>
      <c r="CN6" s="112">
        <v>1</v>
      </c>
      <c r="CO6" s="112">
        <v>1</v>
      </c>
      <c r="CP6" s="112">
        <v>1</v>
      </c>
      <c r="CQ6" s="112">
        <v>1</v>
      </c>
      <c r="CR6" s="112">
        <v>1</v>
      </c>
      <c r="CS6" s="112">
        <v>1</v>
      </c>
      <c r="CT6" s="112">
        <v>1</v>
      </c>
      <c r="CU6" s="112">
        <v>1</v>
      </c>
      <c r="CV6" s="112">
        <v>1</v>
      </c>
      <c r="CW6" s="112">
        <v>0</v>
      </c>
      <c r="CX6" s="112">
        <v>0</v>
      </c>
      <c r="CY6" s="112">
        <v>0</v>
      </c>
      <c r="CZ6" s="112">
        <v>0</v>
      </c>
      <c r="DA6" s="112">
        <v>0</v>
      </c>
      <c r="DB6" s="112">
        <v>0</v>
      </c>
      <c r="DC6" s="112">
        <v>0</v>
      </c>
      <c r="DD6" s="112">
        <v>0</v>
      </c>
      <c r="DE6" s="112">
        <v>0</v>
      </c>
      <c r="DF6" s="112">
        <v>0</v>
      </c>
      <c r="DG6" s="112">
        <v>0</v>
      </c>
      <c r="DH6" s="112">
        <v>0</v>
      </c>
      <c r="DI6" s="112">
        <v>0</v>
      </c>
      <c r="DJ6" s="112">
        <v>0</v>
      </c>
      <c r="DK6" s="112">
        <v>0</v>
      </c>
      <c r="DL6" s="112">
        <v>0</v>
      </c>
      <c r="DM6" s="112">
        <v>0</v>
      </c>
      <c r="DN6" s="112">
        <v>0</v>
      </c>
      <c r="DO6" s="112">
        <v>0</v>
      </c>
      <c r="DP6" s="112">
        <v>0</v>
      </c>
      <c r="DQ6" s="112">
        <v>0</v>
      </c>
      <c r="DR6" s="112">
        <v>0</v>
      </c>
      <c r="DS6" s="112">
        <v>0</v>
      </c>
      <c r="DT6" s="112">
        <v>0</v>
      </c>
      <c r="DU6" s="112">
        <v>0</v>
      </c>
      <c r="DV6" s="112">
        <v>0</v>
      </c>
      <c r="DW6" s="112">
        <v>0</v>
      </c>
      <c r="DX6" s="112">
        <v>0</v>
      </c>
      <c r="DY6" s="112">
        <v>0</v>
      </c>
      <c r="DZ6" s="112">
        <v>0</v>
      </c>
      <c r="EA6" s="112">
        <v>0</v>
      </c>
      <c r="EB6" s="112">
        <v>0</v>
      </c>
      <c r="EC6" s="112">
        <v>0</v>
      </c>
      <c r="ED6" s="112">
        <v>0</v>
      </c>
      <c r="EE6" s="20"/>
      <c r="EF6" s="25"/>
      <c r="EG6" s="4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89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4"/>
    </row>
    <row r="7" spans="1:26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25"/>
      <c r="AP7" s="21" t="s">
        <v>27</v>
      </c>
      <c r="AQ7" s="22">
        <v>1</v>
      </c>
      <c r="AR7" s="23">
        <v>1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1</v>
      </c>
      <c r="BW7" s="23">
        <v>1</v>
      </c>
      <c r="BX7" s="23">
        <v>1</v>
      </c>
      <c r="BY7" s="23">
        <v>1</v>
      </c>
      <c r="BZ7" s="23">
        <v>1</v>
      </c>
      <c r="CA7" s="23">
        <v>1</v>
      </c>
      <c r="CB7" s="23">
        <v>1</v>
      </c>
      <c r="CC7" s="27">
        <v>1</v>
      </c>
      <c r="CD7" s="116">
        <v>1</v>
      </c>
      <c r="CE7" s="134">
        <v>1</v>
      </c>
      <c r="CF7" s="113">
        <v>1</v>
      </c>
      <c r="CG7" s="113">
        <v>1</v>
      </c>
      <c r="CH7" s="113">
        <v>1</v>
      </c>
      <c r="CI7" s="113">
        <v>1</v>
      </c>
      <c r="CJ7" s="113">
        <v>1</v>
      </c>
      <c r="CK7" s="113">
        <v>1</v>
      </c>
      <c r="CL7" s="113">
        <v>1</v>
      </c>
      <c r="CM7" s="113">
        <v>1</v>
      </c>
      <c r="CN7" s="113">
        <v>1</v>
      </c>
      <c r="CO7" s="113">
        <v>1</v>
      </c>
      <c r="CP7" s="113">
        <v>1</v>
      </c>
      <c r="CQ7" s="113">
        <v>1</v>
      </c>
      <c r="CR7" s="113">
        <v>1</v>
      </c>
      <c r="CS7" s="113">
        <v>0</v>
      </c>
      <c r="CT7" s="113">
        <v>0</v>
      </c>
      <c r="CU7" s="113">
        <v>0</v>
      </c>
      <c r="CV7" s="113">
        <v>0</v>
      </c>
      <c r="CW7" s="113">
        <v>0</v>
      </c>
      <c r="CX7" s="113">
        <v>0</v>
      </c>
      <c r="CY7" s="113">
        <v>0</v>
      </c>
      <c r="CZ7" s="113">
        <v>0</v>
      </c>
      <c r="DA7" s="113">
        <v>0</v>
      </c>
      <c r="DB7" s="113">
        <v>0</v>
      </c>
      <c r="DC7" s="113">
        <v>0</v>
      </c>
      <c r="DD7" s="113">
        <v>0</v>
      </c>
      <c r="DE7" s="113">
        <v>0</v>
      </c>
      <c r="DF7" s="113">
        <v>0</v>
      </c>
      <c r="DG7" s="113">
        <v>0</v>
      </c>
      <c r="DH7" s="113">
        <v>0</v>
      </c>
      <c r="DI7" s="113">
        <v>0</v>
      </c>
      <c r="DJ7" s="113">
        <v>0</v>
      </c>
      <c r="DK7" s="113">
        <v>0</v>
      </c>
      <c r="DL7" s="113">
        <v>0</v>
      </c>
      <c r="DM7" s="113">
        <v>0</v>
      </c>
      <c r="DN7" s="113">
        <v>0</v>
      </c>
      <c r="DO7" s="113">
        <v>0</v>
      </c>
      <c r="DP7" s="113">
        <v>0</v>
      </c>
      <c r="DQ7" s="113">
        <v>0</v>
      </c>
      <c r="DR7" s="113">
        <v>0</v>
      </c>
      <c r="DS7" s="113">
        <v>0</v>
      </c>
      <c r="DT7" s="113">
        <v>0</v>
      </c>
      <c r="DU7" s="113">
        <v>0</v>
      </c>
      <c r="DV7" s="113">
        <v>0</v>
      </c>
      <c r="DW7" s="113">
        <v>0</v>
      </c>
      <c r="DX7" s="113">
        <v>0</v>
      </c>
      <c r="DY7" s="113">
        <v>0</v>
      </c>
      <c r="DZ7" s="113">
        <v>0</v>
      </c>
      <c r="EA7" s="113">
        <v>0</v>
      </c>
      <c r="EB7" s="113">
        <v>0</v>
      </c>
      <c r="EC7" s="113">
        <v>0</v>
      </c>
      <c r="ED7" s="113">
        <v>0</v>
      </c>
      <c r="EE7" s="23"/>
      <c r="EF7" s="25"/>
      <c r="EG7" s="5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5"/>
    </row>
    <row r="8" spans="1:26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25"/>
      <c r="AP8" s="18" t="s">
        <v>28</v>
      </c>
      <c r="AQ8" s="19">
        <v>0</v>
      </c>
      <c r="AR8" s="20">
        <v>1</v>
      </c>
      <c r="AS8" s="20">
        <v>1</v>
      </c>
      <c r="AT8" s="20">
        <v>1</v>
      </c>
      <c r="AU8" s="20">
        <v>1</v>
      </c>
      <c r="AV8" s="20">
        <v>1</v>
      </c>
      <c r="AW8" s="20">
        <v>1</v>
      </c>
      <c r="AX8" s="20">
        <v>1</v>
      </c>
      <c r="AY8" s="20">
        <v>1</v>
      </c>
      <c r="AZ8" s="20">
        <v>1</v>
      </c>
      <c r="BA8" s="20">
        <v>1</v>
      </c>
      <c r="BB8" s="20">
        <v>1</v>
      </c>
      <c r="BC8" s="20">
        <v>1</v>
      </c>
      <c r="BD8" s="20">
        <v>1</v>
      </c>
      <c r="BE8" s="20">
        <v>1</v>
      </c>
      <c r="BF8" s="20">
        <v>1</v>
      </c>
      <c r="BG8" s="20">
        <v>1</v>
      </c>
      <c r="BH8" s="20">
        <v>1</v>
      </c>
      <c r="BI8" s="20">
        <v>1</v>
      </c>
      <c r="BJ8" s="20">
        <v>1</v>
      </c>
      <c r="BK8" s="20">
        <v>1</v>
      </c>
      <c r="BL8" s="20">
        <v>1</v>
      </c>
      <c r="BM8" s="20">
        <v>1</v>
      </c>
      <c r="BN8" s="20">
        <v>1</v>
      </c>
      <c r="BO8" s="20">
        <v>1</v>
      </c>
      <c r="BP8" s="20">
        <v>1</v>
      </c>
      <c r="BQ8" s="20">
        <v>1</v>
      </c>
      <c r="BR8" s="20">
        <v>1</v>
      </c>
      <c r="BS8" s="20">
        <v>1</v>
      </c>
      <c r="BT8" s="20">
        <v>1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  <c r="CB8" s="83">
        <v>0</v>
      </c>
      <c r="CC8" s="83">
        <v>0</v>
      </c>
      <c r="CD8" s="115">
        <v>0</v>
      </c>
      <c r="CE8" s="133">
        <v>0</v>
      </c>
      <c r="CF8" s="112">
        <v>0</v>
      </c>
      <c r="CG8" s="112">
        <v>0</v>
      </c>
      <c r="CH8" s="112">
        <v>0</v>
      </c>
      <c r="CI8" s="112">
        <v>0</v>
      </c>
      <c r="CJ8" s="112">
        <v>0</v>
      </c>
      <c r="CK8" s="112">
        <v>0</v>
      </c>
      <c r="CL8" s="112">
        <v>0</v>
      </c>
      <c r="CM8" s="112">
        <v>0</v>
      </c>
      <c r="CN8" s="112">
        <v>0</v>
      </c>
      <c r="CO8" s="112">
        <v>0</v>
      </c>
      <c r="CP8" s="112">
        <v>0</v>
      </c>
      <c r="CQ8" s="112">
        <v>0</v>
      </c>
      <c r="CR8" s="112">
        <v>0</v>
      </c>
      <c r="CS8" s="112">
        <v>0</v>
      </c>
      <c r="CT8" s="112">
        <v>0</v>
      </c>
      <c r="CU8" s="112">
        <v>0</v>
      </c>
      <c r="CV8" s="112">
        <v>0</v>
      </c>
      <c r="CW8" s="112">
        <v>0</v>
      </c>
      <c r="CX8" s="112">
        <v>0</v>
      </c>
      <c r="CY8" s="112">
        <v>0</v>
      </c>
      <c r="CZ8" s="112">
        <v>1</v>
      </c>
      <c r="DA8" s="112">
        <v>1</v>
      </c>
      <c r="DB8" s="112">
        <v>1</v>
      </c>
      <c r="DC8" s="112">
        <v>1</v>
      </c>
      <c r="DD8" s="112">
        <v>1</v>
      </c>
      <c r="DE8" s="112">
        <v>1</v>
      </c>
      <c r="DF8" s="112">
        <v>1</v>
      </c>
      <c r="DG8" s="112">
        <v>1</v>
      </c>
      <c r="DH8" s="112">
        <v>1</v>
      </c>
      <c r="DI8" s="112">
        <v>1</v>
      </c>
      <c r="DJ8" s="112">
        <v>1</v>
      </c>
      <c r="DK8" s="112">
        <v>1</v>
      </c>
      <c r="DL8" s="112">
        <v>0</v>
      </c>
      <c r="DM8" s="112">
        <v>0</v>
      </c>
      <c r="DN8" s="112">
        <v>0</v>
      </c>
      <c r="DO8" s="112">
        <v>0</v>
      </c>
      <c r="DP8" s="112">
        <v>0</v>
      </c>
      <c r="DQ8" s="112">
        <v>0</v>
      </c>
      <c r="DR8" s="112">
        <v>0</v>
      </c>
      <c r="DS8" s="112">
        <v>0</v>
      </c>
      <c r="DT8" s="112">
        <v>0</v>
      </c>
      <c r="DU8" s="112">
        <v>0</v>
      </c>
      <c r="DV8" s="112">
        <v>0</v>
      </c>
      <c r="DW8" s="112">
        <v>0</v>
      </c>
      <c r="DX8" s="112">
        <v>0</v>
      </c>
      <c r="DY8" s="112">
        <v>0</v>
      </c>
      <c r="DZ8" s="112">
        <v>0</v>
      </c>
      <c r="EA8" s="112">
        <v>0</v>
      </c>
      <c r="EB8" s="112">
        <v>0</v>
      </c>
      <c r="EC8" s="112">
        <v>0</v>
      </c>
      <c r="ED8" s="112">
        <v>0</v>
      </c>
      <c r="EE8" s="20"/>
      <c r="EF8" s="25"/>
      <c r="EG8" s="4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4"/>
    </row>
    <row r="9" spans="1:261" ht="14.2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25"/>
      <c r="AP9" s="71" t="s">
        <v>29</v>
      </c>
      <c r="AQ9" s="72">
        <v>4</v>
      </c>
      <c r="AR9" s="73">
        <v>3</v>
      </c>
      <c r="AS9" s="73">
        <v>2</v>
      </c>
      <c r="AT9" s="73">
        <v>1</v>
      </c>
      <c r="AU9" s="73">
        <v>1</v>
      </c>
      <c r="AV9" s="73">
        <v>1</v>
      </c>
      <c r="AW9" s="73">
        <v>1</v>
      </c>
      <c r="AX9" s="73">
        <v>3</v>
      </c>
      <c r="AY9" s="73">
        <v>2</v>
      </c>
      <c r="AZ9" s="73">
        <v>2</v>
      </c>
      <c r="BA9" s="73">
        <v>1</v>
      </c>
      <c r="BB9" s="73">
        <v>2</v>
      </c>
      <c r="BC9" s="73">
        <v>2</v>
      </c>
      <c r="BD9" s="73">
        <v>2</v>
      </c>
      <c r="BE9" s="73">
        <v>2</v>
      </c>
      <c r="BF9" s="73">
        <v>2</v>
      </c>
      <c r="BG9" s="73">
        <v>2</v>
      </c>
      <c r="BH9" s="73">
        <v>2</v>
      </c>
      <c r="BI9" s="73">
        <v>2</v>
      </c>
      <c r="BJ9" s="73">
        <v>2</v>
      </c>
      <c r="BK9" s="73">
        <v>2</v>
      </c>
      <c r="BL9" s="73">
        <v>2</v>
      </c>
      <c r="BM9" s="73">
        <v>1</v>
      </c>
      <c r="BN9" s="73">
        <v>1</v>
      </c>
      <c r="BO9" s="73">
        <v>1</v>
      </c>
      <c r="BP9" s="73">
        <v>1</v>
      </c>
      <c r="BQ9" s="73">
        <v>1</v>
      </c>
      <c r="BR9" s="73">
        <v>1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84">
        <v>3</v>
      </c>
      <c r="CC9" s="84">
        <v>3</v>
      </c>
      <c r="CD9" s="117">
        <v>3</v>
      </c>
      <c r="CE9" s="135">
        <v>2</v>
      </c>
      <c r="CF9" s="114">
        <v>2</v>
      </c>
      <c r="CG9" s="114">
        <v>2</v>
      </c>
      <c r="CH9" s="114">
        <v>2</v>
      </c>
      <c r="CI9" s="114">
        <v>2</v>
      </c>
      <c r="CJ9" s="114">
        <v>2</v>
      </c>
      <c r="CK9" s="114">
        <v>2</v>
      </c>
      <c r="CL9" s="114">
        <v>2</v>
      </c>
      <c r="CM9" s="114">
        <v>2</v>
      </c>
      <c r="CN9" s="114">
        <v>2</v>
      </c>
      <c r="CO9" s="114">
        <v>1</v>
      </c>
      <c r="CP9" s="114">
        <v>1</v>
      </c>
      <c r="CQ9" s="114">
        <v>1</v>
      </c>
      <c r="CR9" s="114">
        <v>1</v>
      </c>
      <c r="CS9" s="114">
        <v>1</v>
      </c>
      <c r="CT9" s="114">
        <v>1</v>
      </c>
      <c r="CU9" s="114">
        <v>1</v>
      </c>
      <c r="CV9" s="114">
        <v>1</v>
      </c>
      <c r="CW9" s="114">
        <v>1</v>
      </c>
      <c r="CX9" s="114">
        <v>1</v>
      </c>
      <c r="CY9" s="114">
        <v>1</v>
      </c>
      <c r="CZ9" s="114">
        <v>1</v>
      </c>
      <c r="DA9" s="114">
        <v>1</v>
      </c>
      <c r="DB9" s="114">
        <v>1</v>
      </c>
      <c r="DC9" s="114">
        <v>0</v>
      </c>
      <c r="DD9" s="114">
        <v>0</v>
      </c>
      <c r="DE9" s="114">
        <v>0</v>
      </c>
      <c r="DF9" s="114">
        <v>0</v>
      </c>
      <c r="DG9" s="114">
        <v>0</v>
      </c>
      <c r="DH9" s="114">
        <v>0</v>
      </c>
      <c r="DI9" s="114">
        <v>0</v>
      </c>
      <c r="DJ9" s="114">
        <v>0</v>
      </c>
      <c r="DK9" s="114">
        <v>0</v>
      </c>
      <c r="DL9" s="114">
        <v>1</v>
      </c>
      <c r="DM9" s="114">
        <v>1</v>
      </c>
      <c r="DN9" s="114">
        <v>1</v>
      </c>
      <c r="DO9" s="114">
        <v>1</v>
      </c>
      <c r="DP9" s="114">
        <v>1</v>
      </c>
      <c r="DQ9" s="114">
        <v>0</v>
      </c>
      <c r="DR9" s="114">
        <v>0</v>
      </c>
      <c r="DS9" s="114">
        <v>0</v>
      </c>
      <c r="DT9" s="114">
        <v>0</v>
      </c>
      <c r="DU9" s="114">
        <v>0</v>
      </c>
      <c r="DV9" s="114">
        <v>0</v>
      </c>
      <c r="DW9" s="114">
        <v>0</v>
      </c>
      <c r="DX9" s="114">
        <v>0</v>
      </c>
      <c r="DY9" s="114">
        <v>0</v>
      </c>
      <c r="DZ9" s="114">
        <v>0</v>
      </c>
      <c r="EA9" s="114">
        <v>0</v>
      </c>
      <c r="EB9" s="114">
        <v>0</v>
      </c>
      <c r="EC9" s="114">
        <v>0</v>
      </c>
      <c r="ED9" s="114">
        <v>0</v>
      </c>
      <c r="EE9" s="73"/>
      <c r="EF9" s="25"/>
      <c r="EG9" s="5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5"/>
    </row>
    <row r="10" spans="1:261" s="64" customFormat="1" ht="15.75" customHeight="1" thickBot="1" x14ac:dyDescent="0.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70"/>
      <c r="AP10" s="91" t="s">
        <v>15</v>
      </c>
      <c r="AQ10" s="102">
        <f t="shared" ref="AQ10:CB10" si="0">SUM(AQ4:AQ9)</f>
        <v>7</v>
      </c>
      <c r="AR10" s="76">
        <f t="shared" si="0"/>
        <v>7</v>
      </c>
      <c r="AS10" s="76">
        <f t="shared" si="0"/>
        <v>7</v>
      </c>
      <c r="AT10" s="76">
        <f t="shared" si="0"/>
        <v>5</v>
      </c>
      <c r="AU10" s="76">
        <f t="shared" si="0"/>
        <v>5</v>
      </c>
      <c r="AV10" s="76">
        <f t="shared" si="0"/>
        <v>4</v>
      </c>
      <c r="AW10" s="76">
        <f t="shared" si="0"/>
        <v>5</v>
      </c>
      <c r="AX10" s="76">
        <f t="shared" si="0"/>
        <v>7</v>
      </c>
      <c r="AY10" s="76">
        <f t="shared" si="0"/>
        <v>6</v>
      </c>
      <c r="AZ10" s="76">
        <f t="shared" si="0"/>
        <v>5</v>
      </c>
      <c r="BA10" s="76">
        <f t="shared" si="0"/>
        <v>4</v>
      </c>
      <c r="BB10" s="76">
        <f t="shared" si="0"/>
        <v>4</v>
      </c>
      <c r="BC10" s="76">
        <f t="shared" si="0"/>
        <v>4</v>
      </c>
      <c r="BD10" s="76">
        <f t="shared" si="0"/>
        <v>4</v>
      </c>
      <c r="BE10" s="76">
        <f t="shared" si="0"/>
        <v>4</v>
      </c>
      <c r="BF10" s="76">
        <f t="shared" si="0"/>
        <v>4</v>
      </c>
      <c r="BG10" s="76">
        <f t="shared" si="0"/>
        <v>3</v>
      </c>
      <c r="BH10" s="76">
        <f t="shared" si="0"/>
        <v>3</v>
      </c>
      <c r="BI10" s="76">
        <f t="shared" si="0"/>
        <v>3</v>
      </c>
      <c r="BJ10" s="76">
        <f t="shared" si="0"/>
        <v>3</v>
      </c>
      <c r="BK10" s="76">
        <f t="shared" si="0"/>
        <v>3</v>
      </c>
      <c r="BL10" s="76">
        <f t="shared" si="0"/>
        <v>3</v>
      </c>
      <c r="BM10" s="76">
        <f t="shared" si="0"/>
        <v>2</v>
      </c>
      <c r="BN10" s="76">
        <f t="shared" si="0"/>
        <v>2</v>
      </c>
      <c r="BO10" s="85">
        <f t="shared" si="0"/>
        <v>2</v>
      </c>
      <c r="BP10" s="91">
        <f t="shared" si="0"/>
        <v>2</v>
      </c>
      <c r="BQ10" s="91">
        <f t="shared" si="0"/>
        <v>3</v>
      </c>
      <c r="BR10" s="91">
        <f t="shared" si="0"/>
        <v>3</v>
      </c>
      <c r="BS10" s="91">
        <f t="shared" si="0"/>
        <v>2</v>
      </c>
      <c r="BT10" s="91">
        <f t="shared" si="0"/>
        <v>2</v>
      </c>
      <c r="BU10" s="91">
        <f t="shared" si="0"/>
        <v>1</v>
      </c>
      <c r="BV10" s="91">
        <f t="shared" si="0"/>
        <v>2</v>
      </c>
      <c r="BW10" s="91">
        <f t="shared" si="0"/>
        <v>2</v>
      </c>
      <c r="BX10" s="91">
        <f t="shared" si="0"/>
        <v>2</v>
      </c>
      <c r="BY10" s="91">
        <f t="shared" si="0"/>
        <v>2</v>
      </c>
      <c r="BZ10" s="91">
        <f t="shared" si="0"/>
        <v>2</v>
      </c>
      <c r="CA10" s="91">
        <f t="shared" si="0"/>
        <v>2</v>
      </c>
      <c r="CB10" s="91">
        <f t="shared" si="0"/>
        <v>5</v>
      </c>
      <c r="CC10" s="91">
        <f t="shared" ref="CC10:CH10" si="1">SUM(CC4:CC9)</f>
        <v>5</v>
      </c>
      <c r="CD10" s="91">
        <f t="shared" si="1"/>
        <v>5</v>
      </c>
      <c r="CE10" s="91">
        <f t="shared" si="1"/>
        <v>4</v>
      </c>
      <c r="CF10" s="91">
        <f t="shared" si="1"/>
        <v>4</v>
      </c>
      <c r="CG10" s="91">
        <f t="shared" si="1"/>
        <v>4</v>
      </c>
      <c r="CH10" s="91">
        <f t="shared" si="1"/>
        <v>4</v>
      </c>
      <c r="CI10" s="91">
        <f t="shared" ref="CI10:CN10" si="2">SUM(CI4:CI9)</f>
        <v>4</v>
      </c>
      <c r="CJ10" s="91">
        <f t="shared" si="2"/>
        <v>5</v>
      </c>
      <c r="CK10" s="91">
        <f t="shared" si="2"/>
        <v>4</v>
      </c>
      <c r="CL10" s="91">
        <f t="shared" si="2"/>
        <v>4</v>
      </c>
      <c r="CM10" s="91">
        <f t="shared" si="2"/>
        <v>4</v>
      </c>
      <c r="CN10" s="91">
        <f t="shared" si="2"/>
        <v>4</v>
      </c>
      <c r="CO10" s="91">
        <f t="shared" ref="CO10:CT10" si="3">SUM(CO4:CO9)</f>
        <v>3</v>
      </c>
      <c r="CP10" s="91">
        <f t="shared" si="3"/>
        <v>3</v>
      </c>
      <c r="CQ10" s="91">
        <f t="shared" si="3"/>
        <v>3</v>
      </c>
      <c r="CR10" s="91">
        <f t="shared" si="3"/>
        <v>3</v>
      </c>
      <c r="CS10" s="91">
        <f t="shared" si="3"/>
        <v>2</v>
      </c>
      <c r="CT10" s="91">
        <f t="shared" si="3"/>
        <v>2</v>
      </c>
      <c r="CU10" s="91">
        <f t="shared" ref="CU10:CZ10" si="4">SUM(CU4:CU9)</f>
        <v>2</v>
      </c>
      <c r="CV10" s="91">
        <f t="shared" si="4"/>
        <v>2</v>
      </c>
      <c r="CW10" s="91">
        <f t="shared" si="4"/>
        <v>1</v>
      </c>
      <c r="CX10" s="91">
        <f t="shared" si="4"/>
        <v>1</v>
      </c>
      <c r="CY10" s="91">
        <f t="shared" si="4"/>
        <v>1</v>
      </c>
      <c r="CZ10" s="91">
        <f t="shared" si="4"/>
        <v>2</v>
      </c>
      <c r="DA10" s="91">
        <f t="shared" ref="DA10:DF10" si="5">SUM(DA4:DA9)</f>
        <v>2</v>
      </c>
      <c r="DB10" s="91">
        <f t="shared" si="5"/>
        <v>2</v>
      </c>
      <c r="DC10" s="91">
        <f t="shared" si="5"/>
        <v>1</v>
      </c>
      <c r="DD10" s="91">
        <f t="shared" si="5"/>
        <v>1</v>
      </c>
      <c r="DE10" s="91">
        <f t="shared" si="5"/>
        <v>1</v>
      </c>
      <c r="DF10" s="91">
        <f t="shared" si="5"/>
        <v>1</v>
      </c>
      <c r="DG10" s="91">
        <f t="shared" ref="DG10:DL10" si="6">SUM(DG4:DG9)</f>
        <v>1</v>
      </c>
      <c r="DH10" s="91">
        <f t="shared" si="6"/>
        <v>1</v>
      </c>
      <c r="DI10" s="91">
        <f t="shared" si="6"/>
        <v>1</v>
      </c>
      <c r="DJ10" s="91">
        <f t="shared" si="6"/>
        <v>1</v>
      </c>
      <c r="DK10" s="91">
        <f t="shared" si="6"/>
        <v>1</v>
      </c>
      <c r="DL10" s="91">
        <f t="shared" si="6"/>
        <v>1</v>
      </c>
      <c r="DM10" s="91">
        <f>SUM(DM4:DM9)</f>
        <v>1</v>
      </c>
      <c r="DN10" s="91">
        <f>SUM(DN4:DN9)</f>
        <v>1</v>
      </c>
      <c r="DO10" s="91">
        <f>SUM(DO4:DO9)</f>
        <v>1</v>
      </c>
      <c r="DP10" s="91">
        <f>SUM(DP4:DP9)</f>
        <v>1</v>
      </c>
      <c r="DQ10" s="91">
        <v>0</v>
      </c>
      <c r="DR10" s="91">
        <v>0</v>
      </c>
      <c r="DS10" s="91">
        <v>0</v>
      </c>
      <c r="DT10" s="91">
        <v>0</v>
      </c>
      <c r="DU10" s="91">
        <v>0</v>
      </c>
      <c r="DV10" s="91">
        <v>0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109"/>
      <c r="EF10" s="108"/>
      <c r="EG10" s="63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3"/>
    </row>
    <row r="11" spans="1:261" s="28" customFormat="1" ht="1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5"/>
      <c r="AP11" s="74" t="s">
        <v>30</v>
      </c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86"/>
      <c r="CC11" s="75"/>
      <c r="CD11" s="120"/>
      <c r="CE11" s="120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25"/>
      <c r="EG11" s="5" t="s">
        <v>41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1</v>
      </c>
      <c r="EP11" s="5">
        <v>1</v>
      </c>
      <c r="EQ11" s="5">
        <v>1</v>
      </c>
      <c r="ER11" s="5">
        <v>1</v>
      </c>
      <c r="ES11" s="5">
        <v>1</v>
      </c>
      <c r="ET11" s="5">
        <v>1</v>
      </c>
      <c r="EU11" s="5">
        <v>1</v>
      </c>
      <c r="EV11" s="5">
        <v>1</v>
      </c>
      <c r="EW11" s="5">
        <v>1</v>
      </c>
      <c r="EX11" s="5">
        <v>1</v>
      </c>
      <c r="EY11" s="5">
        <v>1</v>
      </c>
      <c r="EZ11" s="5">
        <v>1</v>
      </c>
      <c r="FA11" s="5">
        <v>1</v>
      </c>
      <c r="FB11" s="5">
        <v>1</v>
      </c>
      <c r="FC11" s="5">
        <v>1</v>
      </c>
      <c r="FD11" s="5">
        <v>0</v>
      </c>
      <c r="FE11" s="5">
        <v>0</v>
      </c>
      <c r="FF11" s="5">
        <v>0</v>
      </c>
      <c r="FG11" s="5">
        <v>0</v>
      </c>
      <c r="FH11" s="5">
        <v>1</v>
      </c>
      <c r="FI11" s="5">
        <v>1</v>
      </c>
      <c r="FJ11" s="5">
        <v>1</v>
      </c>
      <c r="FK11" s="5">
        <v>1</v>
      </c>
      <c r="FL11" s="5">
        <v>1</v>
      </c>
      <c r="FM11" s="5">
        <v>1</v>
      </c>
      <c r="FN11" s="5">
        <v>1</v>
      </c>
      <c r="FO11" s="5">
        <v>1</v>
      </c>
      <c r="FP11" s="5">
        <v>1</v>
      </c>
      <c r="FQ11" s="5">
        <v>1</v>
      </c>
      <c r="FR11" s="5">
        <v>1</v>
      </c>
      <c r="FS11" s="5">
        <v>1</v>
      </c>
      <c r="FT11" s="5">
        <v>1</v>
      </c>
      <c r="FU11" s="5">
        <v>1</v>
      </c>
      <c r="FV11" s="5">
        <v>1</v>
      </c>
      <c r="FW11" s="5">
        <v>1</v>
      </c>
      <c r="FX11" s="5">
        <v>1</v>
      </c>
      <c r="FY11" s="5">
        <v>1</v>
      </c>
      <c r="FZ11" s="5">
        <v>1</v>
      </c>
      <c r="GA11" s="5">
        <v>1</v>
      </c>
      <c r="GB11" s="5">
        <v>0</v>
      </c>
      <c r="GC11" s="5">
        <v>0</v>
      </c>
      <c r="GD11" s="5">
        <v>0</v>
      </c>
      <c r="GE11" s="5">
        <v>0</v>
      </c>
      <c r="GF11" s="5">
        <v>0</v>
      </c>
      <c r="GG11" s="5">
        <v>0</v>
      </c>
      <c r="GH11" s="5">
        <v>0</v>
      </c>
      <c r="GI11" s="5">
        <v>0</v>
      </c>
      <c r="GJ11" s="5">
        <v>0</v>
      </c>
      <c r="GK11" s="5">
        <v>0</v>
      </c>
      <c r="GL11" s="5">
        <v>0</v>
      </c>
      <c r="GM11" s="5">
        <v>0</v>
      </c>
      <c r="GN11" s="5">
        <v>0</v>
      </c>
      <c r="GO11" s="5">
        <v>0</v>
      </c>
      <c r="GP11" s="5">
        <v>0</v>
      </c>
      <c r="GQ11" s="5">
        <v>0</v>
      </c>
      <c r="GR11" s="5">
        <v>0</v>
      </c>
      <c r="GS11" s="5">
        <v>0</v>
      </c>
      <c r="GT11" s="5">
        <v>0</v>
      </c>
      <c r="GU11" s="5">
        <v>0</v>
      </c>
      <c r="GV11" s="5">
        <v>0</v>
      </c>
      <c r="GW11" s="5">
        <v>0</v>
      </c>
      <c r="GX11" s="5">
        <v>0</v>
      </c>
      <c r="GY11" s="5">
        <v>0</v>
      </c>
      <c r="GZ11" s="5">
        <v>0</v>
      </c>
      <c r="HA11" s="5">
        <v>0</v>
      </c>
      <c r="HB11" s="5">
        <v>0</v>
      </c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23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</row>
    <row r="12" spans="1:26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25"/>
      <c r="AP12" s="16" t="s">
        <v>37</v>
      </c>
      <c r="AQ12" s="4">
        <v>0</v>
      </c>
      <c r="AR12" s="4">
        <v>0</v>
      </c>
      <c r="AS12" s="4">
        <v>0</v>
      </c>
      <c r="AT12" s="4">
        <v>0</v>
      </c>
      <c r="AU12" s="4">
        <v>2</v>
      </c>
      <c r="AV12" s="4">
        <v>2</v>
      </c>
      <c r="AW12" s="4">
        <v>2</v>
      </c>
      <c r="AX12" s="4">
        <v>2</v>
      </c>
      <c r="AY12" s="4">
        <v>2</v>
      </c>
      <c r="AZ12" s="4">
        <v>2</v>
      </c>
      <c r="BA12" s="4">
        <v>2</v>
      </c>
      <c r="BB12" s="4">
        <v>2</v>
      </c>
      <c r="BC12" s="4">
        <v>2</v>
      </c>
      <c r="BD12" s="4">
        <v>2</v>
      </c>
      <c r="BE12" s="4">
        <v>2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11">
        <v>0</v>
      </c>
      <c r="CC12" s="11">
        <v>0</v>
      </c>
      <c r="CD12" s="115">
        <v>0</v>
      </c>
      <c r="CE12" s="133">
        <v>0</v>
      </c>
      <c r="CF12" s="101">
        <v>0</v>
      </c>
      <c r="CG12" s="101">
        <v>0</v>
      </c>
      <c r="CH12" s="101">
        <v>0</v>
      </c>
      <c r="CI12" s="101">
        <v>0</v>
      </c>
      <c r="CJ12" s="101">
        <v>0</v>
      </c>
      <c r="CK12" s="101">
        <v>0</v>
      </c>
      <c r="CL12" s="101">
        <v>0</v>
      </c>
      <c r="CM12" s="101">
        <v>0</v>
      </c>
      <c r="CN12" s="101">
        <v>0</v>
      </c>
      <c r="CO12" s="101">
        <v>0</v>
      </c>
      <c r="CP12" s="101">
        <v>0</v>
      </c>
      <c r="CQ12" s="101">
        <v>0</v>
      </c>
      <c r="CR12" s="101">
        <v>0</v>
      </c>
      <c r="CS12" s="101">
        <v>0</v>
      </c>
      <c r="CT12" s="101">
        <v>0</v>
      </c>
      <c r="CU12" s="101">
        <v>0</v>
      </c>
      <c r="CV12" s="101">
        <v>0</v>
      </c>
      <c r="CW12" s="101">
        <v>0</v>
      </c>
      <c r="CX12" s="101">
        <v>0</v>
      </c>
      <c r="CY12" s="101">
        <v>0</v>
      </c>
      <c r="CZ12" s="101">
        <v>0</v>
      </c>
      <c r="DA12" s="101">
        <v>0</v>
      </c>
      <c r="DB12" s="101">
        <v>0</v>
      </c>
      <c r="DC12" s="101">
        <v>0</v>
      </c>
      <c r="DD12" s="101">
        <v>0</v>
      </c>
      <c r="DE12" s="101">
        <v>0</v>
      </c>
      <c r="DF12" s="101">
        <v>0</v>
      </c>
      <c r="DG12" s="101">
        <v>0</v>
      </c>
      <c r="DH12" s="101">
        <v>0</v>
      </c>
      <c r="DI12" s="101">
        <v>0</v>
      </c>
      <c r="DJ12" s="101">
        <v>0</v>
      </c>
      <c r="DK12" s="101">
        <v>0</v>
      </c>
      <c r="DL12" s="101">
        <v>0</v>
      </c>
      <c r="DM12" s="101">
        <v>0</v>
      </c>
      <c r="DN12" s="101">
        <v>0</v>
      </c>
      <c r="DO12" s="101">
        <v>0</v>
      </c>
      <c r="DP12" s="101">
        <v>0</v>
      </c>
      <c r="DQ12" s="101">
        <v>0</v>
      </c>
      <c r="DR12" s="101">
        <v>0</v>
      </c>
      <c r="DS12" s="101">
        <v>0</v>
      </c>
      <c r="DT12" s="101">
        <v>0</v>
      </c>
      <c r="DU12" s="101">
        <v>0</v>
      </c>
      <c r="DV12" s="101">
        <v>0</v>
      </c>
      <c r="DW12" s="101">
        <v>0</v>
      </c>
      <c r="DX12" s="101">
        <v>0</v>
      </c>
      <c r="DY12" s="101">
        <v>0</v>
      </c>
      <c r="DZ12" s="101">
        <v>0</v>
      </c>
      <c r="EA12" s="101">
        <v>0</v>
      </c>
      <c r="EB12" s="101">
        <v>0</v>
      </c>
      <c r="EC12" s="101">
        <v>0</v>
      </c>
      <c r="ED12" s="101">
        <v>0</v>
      </c>
      <c r="EE12" s="4"/>
      <c r="EF12" s="25"/>
      <c r="EG12" s="7" t="s">
        <v>20</v>
      </c>
      <c r="EH12" s="6">
        <v>1</v>
      </c>
      <c r="EI12" s="6">
        <v>1</v>
      </c>
      <c r="EJ12" s="6">
        <v>1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4"/>
    </row>
    <row r="13" spans="1:26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25"/>
      <c r="AP13" s="8" t="s">
        <v>22</v>
      </c>
      <c r="AQ13" s="8">
        <v>4</v>
      </c>
      <c r="AR13" s="5">
        <v>2</v>
      </c>
      <c r="AS13" s="5">
        <v>1</v>
      </c>
      <c r="AT13" s="5">
        <v>1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3</v>
      </c>
      <c r="BU13" s="5">
        <v>4</v>
      </c>
      <c r="BV13" s="5">
        <v>4</v>
      </c>
      <c r="BW13" s="5">
        <v>4</v>
      </c>
      <c r="BX13" s="5">
        <v>4</v>
      </c>
      <c r="BY13" s="5">
        <v>4</v>
      </c>
      <c r="BZ13" s="5">
        <v>2</v>
      </c>
      <c r="CA13" s="5">
        <v>2</v>
      </c>
      <c r="CB13" s="9">
        <v>2</v>
      </c>
      <c r="CC13" s="9">
        <v>2</v>
      </c>
      <c r="CD13" s="121">
        <v>2</v>
      </c>
      <c r="CE13" s="136">
        <v>1</v>
      </c>
      <c r="CF13" s="118">
        <v>1</v>
      </c>
      <c r="CG13" s="118">
        <v>1</v>
      </c>
      <c r="CH13" s="118">
        <v>0</v>
      </c>
      <c r="CI13" s="118">
        <v>0</v>
      </c>
      <c r="CJ13" s="118">
        <v>0</v>
      </c>
      <c r="CK13" s="118">
        <v>0</v>
      </c>
      <c r="CL13" s="118">
        <v>0</v>
      </c>
      <c r="CM13" s="118">
        <v>0</v>
      </c>
      <c r="CN13" s="118">
        <v>0</v>
      </c>
      <c r="CO13" s="118">
        <v>0</v>
      </c>
      <c r="CP13" s="118">
        <v>0</v>
      </c>
      <c r="CQ13" s="118">
        <v>0</v>
      </c>
      <c r="CR13" s="118">
        <v>0</v>
      </c>
      <c r="CS13" s="118">
        <v>0</v>
      </c>
      <c r="CT13" s="118">
        <v>0</v>
      </c>
      <c r="CU13" s="118">
        <v>0</v>
      </c>
      <c r="CV13" s="118">
        <v>0</v>
      </c>
      <c r="CW13" s="118">
        <v>0</v>
      </c>
      <c r="CX13" s="118">
        <v>0</v>
      </c>
      <c r="CY13" s="118">
        <v>0</v>
      </c>
      <c r="CZ13" s="118">
        <v>0</v>
      </c>
      <c r="DA13" s="118">
        <v>0</v>
      </c>
      <c r="DB13" s="118">
        <v>0</v>
      </c>
      <c r="DC13" s="118">
        <v>0</v>
      </c>
      <c r="DD13" s="118">
        <v>0</v>
      </c>
      <c r="DE13" s="118">
        <v>0</v>
      </c>
      <c r="DF13" s="118">
        <v>0</v>
      </c>
      <c r="DG13" s="118">
        <v>1</v>
      </c>
      <c r="DH13" s="118">
        <v>1</v>
      </c>
      <c r="DI13" s="118">
        <v>0</v>
      </c>
      <c r="DJ13" s="118">
        <v>0</v>
      </c>
      <c r="DK13" s="118">
        <v>0</v>
      </c>
      <c r="DL13" s="118">
        <v>0</v>
      </c>
      <c r="DM13" s="118">
        <v>0</v>
      </c>
      <c r="DN13" s="118">
        <v>0</v>
      </c>
      <c r="DO13" s="118">
        <v>0</v>
      </c>
      <c r="DP13" s="118">
        <v>0</v>
      </c>
      <c r="DQ13" s="118">
        <v>0</v>
      </c>
      <c r="DR13" s="118">
        <v>0</v>
      </c>
      <c r="DS13" s="118">
        <v>0</v>
      </c>
      <c r="DT13" s="118">
        <v>0</v>
      </c>
      <c r="DU13" s="118">
        <v>0</v>
      </c>
      <c r="DV13" s="118">
        <v>0</v>
      </c>
      <c r="DW13" s="118">
        <v>0</v>
      </c>
      <c r="DX13" s="118">
        <v>0</v>
      </c>
      <c r="DY13" s="118">
        <v>0</v>
      </c>
      <c r="DZ13" s="118">
        <v>0</v>
      </c>
      <c r="EA13" s="118">
        <v>0</v>
      </c>
      <c r="EB13" s="118">
        <v>0</v>
      </c>
      <c r="EC13" s="118">
        <v>0</v>
      </c>
      <c r="ED13" s="118">
        <v>0</v>
      </c>
      <c r="EE13" s="5"/>
      <c r="EF13" s="25"/>
      <c r="EG13" s="5" t="s">
        <v>23</v>
      </c>
      <c r="EH13" s="9">
        <v>0</v>
      </c>
      <c r="EI13" s="9">
        <v>1</v>
      </c>
      <c r="EJ13" s="9">
        <v>0</v>
      </c>
      <c r="EK13" s="9">
        <v>0</v>
      </c>
      <c r="EL13" s="9">
        <v>0</v>
      </c>
      <c r="EM13" s="9">
        <v>0</v>
      </c>
      <c r="EN13" s="9">
        <v>0</v>
      </c>
      <c r="EO13" s="9">
        <v>1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9">
        <v>0</v>
      </c>
      <c r="FD13" s="9">
        <v>0</v>
      </c>
      <c r="FE13" s="9">
        <v>0</v>
      </c>
      <c r="FF13" s="9">
        <v>0</v>
      </c>
      <c r="FG13" s="9">
        <v>0</v>
      </c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5"/>
    </row>
    <row r="14" spans="1:26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25"/>
      <c r="AP14" s="10" t="s">
        <v>25</v>
      </c>
      <c r="AQ14" s="10">
        <v>2</v>
      </c>
      <c r="AR14" s="4">
        <v>1</v>
      </c>
      <c r="AS14" s="4">
        <v>0</v>
      </c>
      <c r="AT14" s="4">
        <v>0</v>
      </c>
      <c r="AU14" s="4">
        <v>0</v>
      </c>
      <c r="AV14" s="4">
        <v>1</v>
      </c>
      <c r="AW14" s="4">
        <v>1</v>
      </c>
      <c r="AX14" s="4">
        <v>1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1</v>
      </c>
      <c r="BV14" s="4">
        <v>3</v>
      </c>
      <c r="BW14" s="4">
        <v>3</v>
      </c>
      <c r="BX14" s="4">
        <v>3</v>
      </c>
      <c r="BY14" s="4">
        <v>3</v>
      </c>
      <c r="BZ14" s="4">
        <v>2</v>
      </c>
      <c r="CA14" s="4">
        <v>2</v>
      </c>
      <c r="CB14" s="11">
        <v>2</v>
      </c>
      <c r="CC14" s="11">
        <v>1</v>
      </c>
      <c r="CD14" s="115">
        <v>1</v>
      </c>
      <c r="CE14" s="133">
        <v>1</v>
      </c>
      <c r="CF14" s="101">
        <v>2</v>
      </c>
      <c r="CG14" s="101">
        <v>2</v>
      </c>
      <c r="CH14" s="101">
        <v>2</v>
      </c>
      <c r="CI14" s="101">
        <v>2</v>
      </c>
      <c r="CJ14" s="101">
        <v>2</v>
      </c>
      <c r="CK14" s="101">
        <v>2</v>
      </c>
      <c r="CL14" s="101">
        <v>2</v>
      </c>
      <c r="CM14" s="101">
        <v>2</v>
      </c>
      <c r="CN14" s="101">
        <v>0</v>
      </c>
      <c r="CO14" s="101">
        <v>0</v>
      </c>
      <c r="CP14" s="101">
        <v>0</v>
      </c>
      <c r="CQ14" s="101">
        <v>0</v>
      </c>
      <c r="CR14" s="101">
        <v>0</v>
      </c>
      <c r="CS14" s="101">
        <v>0</v>
      </c>
      <c r="CT14" s="101">
        <v>0</v>
      </c>
      <c r="CU14" s="101">
        <v>0</v>
      </c>
      <c r="CV14" s="101">
        <v>0</v>
      </c>
      <c r="CW14" s="101">
        <v>0</v>
      </c>
      <c r="CX14" s="101">
        <v>0</v>
      </c>
      <c r="CY14" s="101">
        <v>0</v>
      </c>
      <c r="CZ14" s="101">
        <v>0</v>
      </c>
      <c r="DA14" s="101">
        <v>0</v>
      </c>
      <c r="DB14" s="101">
        <v>0</v>
      </c>
      <c r="DC14" s="101">
        <v>0</v>
      </c>
      <c r="DD14" s="101">
        <v>0</v>
      </c>
      <c r="DE14" s="101">
        <v>0</v>
      </c>
      <c r="DF14" s="101">
        <v>0</v>
      </c>
      <c r="DG14" s="101">
        <v>0</v>
      </c>
      <c r="DH14" s="101">
        <v>0</v>
      </c>
      <c r="DI14" s="101">
        <v>0</v>
      </c>
      <c r="DJ14" s="101">
        <v>0</v>
      </c>
      <c r="DK14" s="101">
        <v>0</v>
      </c>
      <c r="DL14" s="101">
        <v>0</v>
      </c>
      <c r="DM14" s="101">
        <v>0</v>
      </c>
      <c r="DN14" s="101">
        <v>0</v>
      </c>
      <c r="DO14" s="101">
        <v>0</v>
      </c>
      <c r="DP14" s="101">
        <v>0</v>
      </c>
      <c r="DQ14" s="101">
        <v>0</v>
      </c>
      <c r="DR14" s="101">
        <v>0</v>
      </c>
      <c r="DS14" s="101">
        <v>0</v>
      </c>
      <c r="DT14" s="101">
        <v>0</v>
      </c>
      <c r="DU14" s="101">
        <v>0</v>
      </c>
      <c r="DV14" s="101">
        <v>0</v>
      </c>
      <c r="DW14" s="101">
        <v>0</v>
      </c>
      <c r="DX14" s="101">
        <v>0</v>
      </c>
      <c r="DY14" s="101">
        <v>0</v>
      </c>
      <c r="DZ14" s="101">
        <v>0</v>
      </c>
      <c r="EA14" s="101">
        <v>0</v>
      </c>
      <c r="EB14" s="101">
        <v>0</v>
      </c>
      <c r="EC14" s="101">
        <v>0</v>
      </c>
      <c r="ED14" s="101">
        <v>0</v>
      </c>
      <c r="EE14" s="4"/>
      <c r="EF14" s="25"/>
      <c r="EG14" s="6" t="s">
        <v>17</v>
      </c>
      <c r="EH14" s="6">
        <v>7</v>
      </c>
      <c r="EI14" s="6">
        <v>8</v>
      </c>
      <c r="EJ14" s="6">
        <v>6</v>
      </c>
      <c r="EK14" s="6">
        <v>5</v>
      </c>
      <c r="EL14" s="6">
        <v>4</v>
      </c>
      <c r="EM14" s="6">
        <v>4</v>
      </c>
      <c r="EN14" s="6">
        <v>4</v>
      </c>
      <c r="EO14" s="6">
        <v>3</v>
      </c>
      <c r="EP14" s="6">
        <v>3</v>
      </c>
      <c r="EQ14" s="6">
        <v>3</v>
      </c>
      <c r="ER14" s="6">
        <v>2</v>
      </c>
      <c r="ES14" s="6">
        <v>1</v>
      </c>
      <c r="ET14" s="6">
        <v>1</v>
      </c>
      <c r="EU14" s="6">
        <v>1</v>
      </c>
      <c r="EV14" s="6">
        <v>1</v>
      </c>
      <c r="EW14" s="6">
        <v>1</v>
      </c>
      <c r="EX14" s="6">
        <v>1</v>
      </c>
      <c r="EY14" s="6">
        <v>1</v>
      </c>
      <c r="EZ14" s="6">
        <v>1</v>
      </c>
      <c r="FA14" s="6">
        <v>1</v>
      </c>
      <c r="FB14" s="6">
        <v>1</v>
      </c>
      <c r="FC14" s="6">
        <v>1</v>
      </c>
      <c r="FD14" s="6">
        <v>1</v>
      </c>
      <c r="FE14" s="6">
        <v>1</v>
      </c>
      <c r="FF14" s="6">
        <v>1</v>
      </c>
      <c r="FG14" s="6">
        <v>1</v>
      </c>
      <c r="FH14" s="6">
        <v>1</v>
      </c>
      <c r="FI14" s="6">
        <v>1</v>
      </c>
      <c r="FJ14" s="6">
        <v>1</v>
      </c>
      <c r="FK14" s="6">
        <v>1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4"/>
    </row>
    <row r="15" spans="1:26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25"/>
      <c r="AP15" s="8" t="s">
        <v>26</v>
      </c>
      <c r="AQ15" s="8">
        <v>6</v>
      </c>
      <c r="AR15" s="5">
        <v>9</v>
      </c>
      <c r="AS15" s="5">
        <v>7</v>
      </c>
      <c r="AT15" s="5">
        <v>5</v>
      </c>
      <c r="AU15" s="5">
        <v>4</v>
      </c>
      <c r="AV15" s="5">
        <v>4</v>
      </c>
      <c r="AW15" s="5">
        <v>4</v>
      </c>
      <c r="AX15" s="5">
        <v>4</v>
      </c>
      <c r="AY15" s="5">
        <v>4</v>
      </c>
      <c r="AZ15" s="5">
        <v>4</v>
      </c>
      <c r="BA15" s="5">
        <v>3</v>
      </c>
      <c r="BB15" s="5">
        <v>3</v>
      </c>
      <c r="BC15" s="5">
        <v>3</v>
      </c>
      <c r="BD15" s="5">
        <v>4</v>
      </c>
      <c r="BE15" s="5">
        <v>4</v>
      </c>
      <c r="BF15" s="5">
        <v>5</v>
      </c>
      <c r="BG15" s="5">
        <v>5</v>
      </c>
      <c r="BH15" s="5">
        <v>4</v>
      </c>
      <c r="BI15" s="5">
        <v>4</v>
      </c>
      <c r="BJ15" s="5">
        <v>4</v>
      </c>
      <c r="BK15" s="5">
        <v>2</v>
      </c>
      <c r="BL15" s="5">
        <v>2</v>
      </c>
      <c r="BM15" s="5">
        <v>2</v>
      </c>
      <c r="BN15" s="5">
        <v>2</v>
      </c>
      <c r="BO15" s="5">
        <v>3</v>
      </c>
      <c r="BP15" s="5">
        <v>2</v>
      </c>
      <c r="BQ15" s="5">
        <v>2</v>
      </c>
      <c r="BR15" s="5">
        <v>2</v>
      </c>
      <c r="BS15" s="5">
        <v>2</v>
      </c>
      <c r="BT15" s="5">
        <v>3</v>
      </c>
      <c r="BU15" s="5">
        <v>4</v>
      </c>
      <c r="BV15" s="5">
        <v>4</v>
      </c>
      <c r="BW15" s="5">
        <v>4</v>
      </c>
      <c r="BX15" s="5">
        <v>4</v>
      </c>
      <c r="BY15" s="5">
        <v>3</v>
      </c>
      <c r="BZ15" s="5">
        <v>2</v>
      </c>
      <c r="CA15" s="5">
        <v>1</v>
      </c>
      <c r="CB15" s="9">
        <v>1</v>
      </c>
      <c r="CC15" s="9">
        <v>1</v>
      </c>
      <c r="CD15" s="121">
        <v>1</v>
      </c>
      <c r="CE15" s="136">
        <v>1</v>
      </c>
      <c r="CF15" s="118">
        <v>1</v>
      </c>
      <c r="CG15" s="118">
        <v>1</v>
      </c>
      <c r="CH15" s="118">
        <v>1</v>
      </c>
      <c r="CI15" s="118">
        <v>1</v>
      </c>
      <c r="CJ15" s="118">
        <v>1</v>
      </c>
      <c r="CK15" s="118">
        <v>1</v>
      </c>
      <c r="CL15" s="118">
        <v>1</v>
      </c>
      <c r="CM15" s="118">
        <v>1</v>
      </c>
      <c r="CN15" s="118">
        <v>1</v>
      </c>
      <c r="CO15" s="118">
        <v>1</v>
      </c>
      <c r="CP15" s="118">
        <v>1</v>
      </c>
      <c r="CQ15" s="118">
        <v>1</v>
      </c>
      <c r="CR15" s="118">
        <v>1</v>
      </c>
      <c r="CS15" s="118">
        <v>1</v>
      </c>
      <c r="CT15" s="118">
        <v>1</v>
      </c>
      <c r="CU15" s="118">
        <v>1</v>
      </c>
      <c r="CV15" s="118">
        <v>1</v>
      </c>
      <c r="CW15" s="118">
        <v>1</v>
      </c>
      <c r="CX15" s="118">
        <v>1</v>
      </c>
      <c r="CY15" s="118">
        <v>1</v>
      </c>
      <c r="CZ15" s="118">
        <v>1</v>
      </c>
      <c r="DA15" s="118">
        <v>0</v>
      </c>
      <c r="DB15" s="118">
        <v>0</v>
      </c>
      <c r="DC15" s="118">
        <v>0</v>
      </c>
      <c r="DD15" s="118">
        <v>0</v>
      </c>
      <c r="DE15" s="118">
        <v>0</v>
      </c>
      <c r="DF15" s="118">
        <v>0</v>
      </c>
      <c r="DG15" s="118">
        <v>0</v>
      </c>
      <c r="DH15" s="118">
        <v>0</v>
      </c>
      <c r="DI15" s="118">
        <v>0</v>
      </c>
      <c r="DJ15" s="118">
        <v>0</v>
      </c>
      <c r="DK15" s="118">
        <v>0</v>
      </c>
      <c r="DL15" s="118">
        <v>0</v>
      </c>
      <c r="DM15" s="118">
        <v>0</v>
      </c>
      <c r="DN15" s="118">
        <v>0</v>
      </c>
      <c r="DO15" s="118">
        <v>0</v>
      </c>
      <c r="DP15" s="118">
        <v>0</v>
      </c>
      <c r="DQ15" s="118">
        <v>0</v>
      </c>
      <c r="DR15" s="118">
        <v>0</v>
      </c>
      <c r="DS15" s="118">
        <v>0</v>
      </c>
      <c r="DT15" s="118">
        <v>0</v>
      </c>
      <c r="DU15" s="118">
        <v>0</v>
      </c>
      <c r="DV15" s="118">
        <v>0</v>
      </c>
      <c r="DW15" s="118">
        <v>0</v>
      </c>
      <c r="DX15" s="118">
        <v>0</v>
      </c>
      <c r="DY15" s="118">
        <v>0</v>
      </c>
      <c r="DZ15" s="118">
        <v>0</v>
      </c>
      <c r="EA15" s="118">
        <v>0</v>
      </c>
      <c r="EB15" s="118">
        <v>0</v>
      </c>
      <c r="EC15" s="118">
        <v>0</v>
      </c>
      <c r="ED15" s="118">
        <v>0</v>
      </c>
      <c r="EE15" s="5"/>
      <c r="EF15" s="25"/>
      <c r="EG15" s="5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5"/>
    </row>
    <row r="16" spans="1:26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25"/>
      <c r="AP16" s="10" t="s">
        <v>27</v>
      </c>
      <c r="AQ16" s="10">
        <v>5</v>
      </c>
      <c r="AR16" s="4">
        <v>7</v>
      </c>
      <c r="AS16" s="4">
        <v>5</v>
      </c>
      <c r="AT16" s="4">
        <v>4</v>
      </c>
      <c r="AU16" s="4">
        <v>4</v>
      </c>
      <c r="AV16" s="4">
        <v>4</v>
      </c>
      <c r="AW16" s="4">
        <v>4</v>
      </c>
      <c r="AX16" s="4">
        <v>4</v>
      </c>
      <c r="AY16" s="4">
        <v>3</v>
      </c>
      <c r="AZ16" s="4">
        <v>3</v>
      </c>
      <c r="BA16" s="4">
        <v>3</v>
      </c>
      <c r="BB16" s="4">
        <v>2</v>
      </c>
      <c r="BC16" s="4">
        <v>1</v>
      </c>
      <c r="BD16" s="4">
        <v>1</v>
      </c>
      <c r="BE16" s="4">
        <v>1</v>
      </c>
      <c r="BF16" s="4">
        <v>2</v>
      </c>
      <c r="BG16" s="4">
        <v>2</v>
      </c>
      <c r="BH16" s="4">
        <v>1</v>
      </c>
      <c r="BI16" s="4">
        <v>2</v>
      </c>
      <c r="BJ16" s="4">
        <v>2</v>
      </c>
      <c r="BK16" s="4">
        <v>2</v>
      </c>
      <c r="BL16" s="4">
        <v>2</v>
      </c>
      <c r="BM16" s="4">
        <v>2</v>
      </c>
      <c r="BN16" s="4">
        <v>2</v>
      </c>
      <c r="BO16" s="4">
        <v>2</v>
      </c>
      <c r="BP16" s="4">
        <v>1</v>
      </c>
      <c r="BQ16" s="4">
        <v>1</v>
      </c>
      <c r="BR16" s="4">
        <v>1</v>
      </c>
      <c r="BS16" s="4">
        <v>1</v>
      </c>
      <c r="BT16" s="4">
        <v>0</v>
      </c>
      <c r="BU16" s="4">
        <v>0</v>
      </c>
      <c r="BV16" s="4">
        <v>1</v>
      </c>
      <c r="BW16" s="4">
        <v>1</v>
      </c>
      <c r="BX16" s="4">
        <v>1</v>
      </c>
      <c r="BY16" s="4">
        <v>1</v>
      </c>
      <c r="BZ16" s="4">
        <v>1</v>
      </c>
      <c r="CA16" s="4">
        <v>2</v>
      </c>
      <c r="CB16" s="11">
        <v>2</v>
      </c>
      <c r="CC16" s="11">
        <v>3</v>
      </c>
      <c r="CD16" s="115">
        <v>3</v>
      </c>
      <c r="CE16" s="133">
        <v>3</v>
      </c>
      <c r="CF16" s="101">
        <v>3</v>
      </c>
      <c r="CG16" s="101">
        <v>3</v>
      </c>
      <c r="CH16" s="101">
        <v>3</v>
      </c>
      <c r="CI16" s="101">
        <v>3</v>
      </c>
      <c r="CJ16" s="101">
        <v>3</v>
      </c>
      <c r="CK16" s="101">
        <v>2</v>
      </c>
      <c r="CL16" s="101">
        <v>2</v>
      </c>
      <c r="CM16" s="101">
        <v>2</v>
      </c>
      <c r="CN16" s="101">
        <v>1</v>
      </c>
      <c r="CO16" s="101">
        <v>1</v>
      </c>
      <c r="CP16" s="101">
        <v>1</v>
      </c>
      <c r="CQ16" s="101">
        <v>1</v>
      </c>
      <c r="CR16" s="101">
        <v>1</v>
      </c>
      <c r="CS16" s="101">
        <v>0</v>
      </c>
      <c r="CT16" s="101">
        <v>0</v>
      </c>
      <c r="CU16" s="101">
        <v>0</v>
      </c>
      <c r="CV16" s="101">
        <v>0</v>
      </c>
      <c r="CW16" s="101">
        <v>0</v>
      </c>
      <c r="CX16" s="101">
        <v>0</v>
      </c>
      <c r="CY16" s="101">
        <v>0</v>
      </c>
      <c r="CZ16" s="101">
        <v>0</v>
      </c>
      <c r="DA16" s="101">
        <v>0</v>
      </c>
      <c r="DB16" s="101">
        <v>0</v>
      </c>
      <c r="DC16" s="101">
        <v>0</v>
      </c>
      <c r="DD16" s="101">
        <v>0</v>
      </c>
      <c r="DE16" s="101">
        <v>0</v>
      </c>
      <c r="DF16" s="101">
        <v>0</v>
      </c>
      <c r="DG16" s="101">
        <v>0</v>
      </c>
      <c r="DH16" s="101">
        <v>3</v>
      </c>
      <c r="DI16" s="101">
        <v>3</v>
      </c>
      <c r="DJ16" s="101">
        <v>2</v>
      </c>
      <c r="DK16" s="101">
        <v>2</v>
      </c>
      <c r="DL16" s="101">
        <v>2</v>
      </c>
      <c r="DM16" s="101">
        <v>1</v>
      </c>
      <c r="DN16" s="101">
        <v>0</v>
      </c>
      <c r="DO16" s="101">
        <v>0</v>
      </c>
      <c r="DP16" s="101">
        <v>0</v>
      </c>
      <c r="DQ16" s="101">
        <v>0</v>
      </c>
      <c r="DR16" s="101">
        <v>0</v>
      </c>
      <c r="DS16" s="101">
        <v>0</v>
      </c>
      <c r="DT16" s="101">
        <v>1</v>
      </c>
      <c r="DU16" s="101">
        <v>1</v>
      </c>
      <c r="DV16" s="101">
        <v>1</v>
      </c>
      <c r="DW16" s="101">
        <v>1</v>
      </c>
      <c r="DX16" s="101">
        <v>1</v>
      </c>
      <c r="DY16" s="101">
        <v>1</v>
      </c>
      <c r="DZ16" s="101">
        <v>0</v>
      </c>
      <c r="EA16" s="101">
        <v>0</v>
      </c>
      <c r="EB16" s="101">
        <v>0</v>
      </c>
      <c r="EC16" s="101">
        <v>0</v>
      </c>
      <c r="ED16" s="101">
        <v>0</v>
      </c>
      <c r="EE16" s="4"/>
      <c r="EF16" s="25"/>
      <c r="EG16" s="4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4"/>
    </row>
    <row r="17" spans="1:23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25"/>
      <c r="AP17" s="8" t="s">
        <v>28</v>
      </c>
      <c r="AQ17" s="8">
        <v>3</v>
      </c>
      <c r="AR17" s="5">
        <v>6</v>
      </c>
      <c r="AS17" s="5">
        <v>7</v>
      </c>
      <c r="AT17" s="5">
        <v>4</v>
      </c>
      <c r="AU17" s="5">
        <v>2</v>
      </c>
      <c r="AV17" s="5">
        <v>2</v>
      </c>
      <c r="AW17" s="5">
        <v>2</v>
      </c>
      <c r="AX17" s="5">
        <v>2</v>
      </c>
      <c r="AY17" s="5">
        <v>2</v>
      </c>
      <c r="AZ17" s="5">
        <v>2</v>
      </c>
      <c r="BA17" s="5">
        <v>2</v>
      </c>
      <c r="BB17" s="5">
        <v>3</v>
      </c>
      <c r="BC17" s="5">
        <v>3</v>
      </c>
      <c r="BD17" s="5">
        <v>3</v>
      </c>
      <c r="BE17" s="5">
        <v>3</v>
      </c>
      <c r="BF17" s="5">
        <v>3</v>
      </c>
      <c r="BG17" s="5">
        <v>3</v>
      </c>
      <c r="BH17" s="5">
        <v>3</v>
      </c>
      <c r="BI17" s="5">
        <v>3</v>
      </c>
      <c r="BJ17" s="5">
        <v>3</v>
      </c>
      <c r="BK17" s="5">
        <v>3</v>
      </c>
      <c r="BL17" s="5">
        <v>3</v>
      </c>
      <c r="BM17" s="5">
        <v>3</v>
      </c>
      <c r="BN17" s="5">
        <v>3</v>
      </c>
      <c r="BO17" s="5">
        <v>3</v>
      </c>
      <c r="BP17" s="5">
        <v>3</v>
      </c>
      <c r="BQ17" s="5">
        <v>3</v>
      </c>
      <c r="BR17" s="5">
        <v>3</v>
      </c>
      <c r="BS17" s="5">
        <v>3</v>
      </c>
      <c r="BT17" s="5">
        <v>5</v>
      </c>
      <c r="BU17" s="5">
        <v>5</v>
      </c>
      <c r="BV17" s="5">
        <v>4</v>
      </c>
      <c r="BW17" s="5">
        <v>4</v>
      </c>
      <c r="BX17" s="5">
        <v>4</v>
      </c>
      <c r="BY17" s="5">
        <v>4</v>
      </c>
      <c r="BZ17" s="5">
        <v>3</v>
      </c>
      <c r="CA17" s="5">
        <v>3</v>
      </c>
      <c r="CB17" s="9">
        <v>2</v>
      </c>
      <c r="CC17" s="9">
        <v>2</v>
      </c>
      <c r="CD17" s="121">
        <v>2</v>
      </c>
      <c r="CE17" s="136">
        <v>1</v>
      </c>
      <c r="CF17" s="118">
        <v>1</v>
      </c>
      <c r="CG17" s="118">
        <v>1</v>
      </c>
      <c r="CH17" s="118">
        <v>1</v>
      </c>
      <c r="CI17" s="118">
        <v>0</v>
      </c>
      <c r="CJ17" s="118">
        <v>0</v>
      </c>
      <c r="CK17" s="118">
        <v>0</v>
      </c>
      <c r="CL17" s="118">
        <v>0</v>
      </c>
      <c r="CM17" s="118">
        <v>0</v>
      </c>
      <c r="CN17" s="118">
        <v>0</v>
      </c>
      <c r="CO17" s="118">
        <v>0</v>
      </c>
      <c r="CP17" s="118">
        <v>0</v>
      </c>
      <c r="CQ17" s="118">
        <v>0</v>
      </c>
      <c r="CR17" s="118">
        <v>0</v>
      </c>
      <c r="CS17" s="118">
        <v>0</v>
      </c>
      <c r="CT17" s="118">
        <v>0</v>
      </c>
      <c r="CU17" s="118">
        <v>1</v>
      </c>
      <c r="CV17" s="118">
        <v>1</v>
      </c>
      <c r="CW17" s="118">
        <v>1</v>
      </c>
      <c r="CX17" s="118">
        <v>1</v>
      </c>
      <c r="CY17" s="118">
        <v>1</v>
      </c>
      <c r="CZ17" s="118">
        <v>1</v>
      </c>
      <c r="DA17" s="118">
        <v>1</v>
      </c>
      <c r="DB17" s="118">
        <v>1</v>
      </c>
      <c r="DC17" s="118">
        <v>1</v>
      </c>
      <c r="DD17" s="118">
        <v>1</v>
      </c>
      <c r="DE17" s="118">
        <v>1</v>
      </c>
      <c r="DF17" s="118">
        <v>1</v>
      </c>
      <c r="DG17" s="118">
        <v>1</v>
      </c>
      <c r="DH17" s="118">
        <v>1</v>
      </c>
      <c r="DI17" s="118">
        <v>1</v>
      </c>
      <c r="DJ17" s="118">
        <v>1</v>
      </c>
      <c r="DK17" s="118">
        <v>1</v>
      </c>
      <c r="DL17" s="118">
        <v>0</v>
      </c>
      <c r="DM17" s="118">
        <v>0</v>
      </c>
      <c r="DN17" s="118">
        <v>0</v>
      </c>
      <c r="DO17" s="118">
        <v>0</v>
      </c>
      <c r="DP17" s="118">
        <v>0</v>
      </c>
      <c r="DQ17" s="118">
        <v>0</v>
      </c>
      <c r="DR17" s="118">
        <v>0</v>
      </c>
      <c r="DS17" s="118">
        <v>0</v>
      </c>
      <c r="DT17" s="118">
        <v>0</v>
      </c>
      <c r="DU17" s="118">
        <v>0</v>
      </c>
      <c r="DV17" s="118">
        <v>0</v>
      </c>
      <c r="DW17" s="118">
        <v>0</v>
      </c>
      <c r="DX17" s="118">
        <v>0</v>
      </c>
      <c r="DY17" s="118">
        <v>0</v>
      </c>
      <c r="DZ17" s="118">
        <v>0</v>
      </c>
      <c r="EA17" s="118">
        <v>0</v>
      </c>
      <c r="EB17" s="118">
        <v>0</v>
      </c>
      <c r="EC17" s="118">
        <v>0</v>
      </c>
      <c r="ED17" s="118">
        <v>0</v>
      </c>
      <c r="EE17" s="5"/>
      <c r="EF17" s="25"/>
      <c r="EG17" s="5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5"/>
    </row>
    <row r="18" spans="1:230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25"/>
      <c r="AP18" s="77" t="s">
        <v>29</v>
      </c>
      <c r="AQ18" s="77">
        <v>7</v>
      </c>
      <c r="AR18" s="78">
        <v>11</v>
      </c>
      <c r="AS18" s="78">
        <v>8</v>
      </c>
      <c r="AT18" s="78">
        <v>9</v>
      </c>
      <c r="AU18" s="78">
        <v>11</v>
      </c>
      <c r="AV18" s="78">
        <v>11</v>
      </c>
      <c r="AW18" s="78">
        <v>12</v>
      </c>
      <c r="AX18" s="78">
        <v>12</v>
      </c>
      <c r="AY18" s="78">
        <v>11</v>
      </c>
      <c r="AZ18" s="78">
        <v>11</v>
      </c>
      <c r="BA18" s="78">
        <v>10</v>
      </c>
      <c r="BB18" s="78">
        <v>8</v>
      </c>
      <c r="BC18" s="78">
        <v>7</v>
      </c>
      <c r="BD18" s="78">
        <v>5</v>
      </c>
      <c r="BE18" s="78">
        <v>5</v>
      </c>
      <c r="BF18" s="78">
        <v>4</v>
      </c>
      <c r="BG18" s="78">
        <v>4</v>
      </c>
      <c r="BH18" s="78">
        <v>5</v>
      </c>
      <c r="BI18" s="78">
        <v>4</v>
      </c>
      <c r="BJ18" s="78">
        <v>4</v>
      </c>
      <c r="BK18" s="78">
        <v>6</v>
      </c>
      <c r="BL18" s="78">
        <v>6</v>
      </c>
      <c r="BM18" s="78">
        <v>5</v>
      </c>
      <c r="BN18" s="78">
        <v>4</v>
      </c>
      <c r="BO18" s="78">
        <v>3</v>
      </c>
      <c r="BP18" s="78">
        <v>2</v>
      </c>
      <c r="BQ18" s="78">
        <v>2</v>
      </c>
      <c r="BR18" s="78">
        <v>2</v>
      </c>
      <c r="BS18" s="78">
        <v>3</v>
      </c>
      <c r="BT18" s="78">
        <v>4</v>
      </c>
      <c r="BU18" s="78">
        <v>4</v>
      </c>
      <c r="BV18" s="78">
        <v>4</v>
      </c>
      <c r="BW18" s="78">
        <v>4</v>
      </c>
      <c r="BX18" s="78">
        <v>4</v>
      </c>
      <c r="BY18" s="78">
        <v>3</v>
      </c>
      <c r="BZ18" s="78">
        <v>3</v>
      </c>
      <c r="CA18" s="78">
        <v>2</v>
      </c>
      <c r="CB18" s="87">
        <v>4</v>
      </c>
      <c r="CC18" s="87">
        <v>4</v>
      </c>
      <c r="CD18" s="122">
        <v>4</v>
      </c>
      <c r="CE18" s="137">
        <v>3</v>
      </c>
      <c r="CF18" s="119">
        <v>3</v>
      </c>
      <c r="CG18" s="119">
        <v>3</v>
      </c>
      <c r="CH18" s="119">
        <v>3</v>
      </c>
      <c r="CI18" s="119">
        <v>2</v>
      </c>
      <c r="CJ18" s="119">
        <v>2</v>
      </c>
      <c r="CK18" s="119">
        <v>2</v>
      </c>
      <c r="CL18" s="119">
        <v>2</v>
      </c>
      <c r="CM18" s="119">
        <v>2</v>
      </c>
      <c r="CN18" s="119">
        <v>1</v>
      </c>
      <c r="CO18" s="119">
        <v>2</v>
      </c>
      <c r="CP18" s="119">
        <v>2</v>
      </c>
      <c r="CQ18" s="119">
        <v>2</v>
      </c>
      <c r="CR18" s="119">
        <v>2</v>
      </c>
      <c r="CS18" s="119">
        <v>2</v>
      </c>
      <c r="CT18" s="119">
        <v>2</v>
      </c>
      <c r="CU18" s="119">
        <v>2</v>
      </c>
      <c r="CV18" s="119">
        <v>2</v>
      </c>
      <c r="CW18" s="119">
        <v>2</v>
      </c>
      <c r="CX18" s="119">
        <v>2</v>
      </c>
      <c r="CY18" s="119">
        <v>2</v>
      </c>
      <c r="CZ18" s="119">
        <v>2</v>
      </c>
      <c r="DA18" s="119">
        <v>2</v>
      </c>
      <c r="DB18" s="119">
        <v>2</v>
      </c>
      <c r="DC18" s="119">
        <v>1</v>
      </c>
      <c r="DD18" s="119">
        <v>1</v>
      </c>
      <c r="DE18" s="119">
        <v>1</v>
      </c>
      <c r="DF18" s="119">
        <v>1</v>
      </c>
      <c r="DG18" s="119">
        <v>1</v>
      </c>
      <c r="DH18" s="119">
        <v>1</v>
      </c>
      <c r="DI18" s="119">
        <v>1</v>
      </c>
      <c r="DJ18" s="119">
        <v>1</v>
      </c>
      <c r="DK18" s="119">
        <v>1</v>
      </c>
      <c r="DL18" s="119">
        <v>2</v>
      </c>
      <c r="DM18" s="119">
        <v>3</v>
      </c>
      <c r="DN18" s="119">
        <v>3</v>
      </c>
      <c r="DO18" s="119">
        <v>3</v>
      </c>
      <c r="DP18" s="119">
        <v>3</v>
      </c>
      <c r="DQ18" s="119">
        <v>3</v>
      </c>
      <c r="DR18" s="119">
        <v>3</v>
      </c>
      <c r="DS18" s="119">
        <v>2</v>
      </c>
      <c r="DT18" s="119">
        <v>0</v>
      </c>
      <c r="DU18" s="119">
        <v>0</v>
      </c>
      <c r="DV18" s="119">
        <v>0</v>
      </c>
      <c r="DW18" s="119">
        <v>0</v>
      </c>
      <c r="DX18" s="119">
        <v>0</v>
      </c>
      <c r="DY18" s="119">
        <v>0</v>
      </c>
      <c r="DZ18" s="119">
        <v>0</v>
      </c>
      <c r="EA18" s="119">
        <v>0</v>
      </c>
      <c r="EB18" s="119">
        <v>1</v>
      </c>
      <c r="EC18" s="119">
        <v>2</v>
      </c>
      <c r="ED18" s="119">
        <v>2</v>
      </c>
      <c r="EE18" s="78"/>
      <c r="EF18" s="25"/>
      <c r="EG18" s="4" t="s">
        <v>137</v>
      </c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 t="s">
        <v>138</v>
      </c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4"/>
    </row>
    <row r="19" spans="1:230" s="68" customFormat="1" ht="14.25" customHeight="1" thickBot="1" x14ac:dyDescent="0.3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70"/>
      <c r="AP19" s="92" t="s">
        <v>15</v>
      </c>
      <c r="AQ19" s="103">
        <f t="shared" ref="AQ19:CB19" si="7">SUM(AQ12:AQ18)</f>
        <v>27</v>
      </c>
      <c r="AR19" s="81">
        <f t="shared" si="7"/>
        <v>36</v>
      </c>
      <c r="AS19" s="81">
        <f t="shared" si="7"/>
        <v>28</v>
      </c>
      <c r="AT19" s="81">
        <f t="shared" si="7"/>
        <v>23</v>
      </c>
      <c r="AU19" s="81">
        <f t="shared" si="7"/>
        <v>23</v>
      </c>
      <c r="AV19" s="81">
        <f t="shared" si="7"/>
        <v>24</v>
      </c>
      <c r="AW19" s="81">
        <f t="shared" si="7"/>
        <v>25</v>
      </c>
      <c r="AX19" s="81">
        <f t="shared" si="7"/>
        <v>25</v>
      </c>
      <c r="AY19" s="81">
        <f t="shared" si="7"/>
        <v>22</v>
      </c>
      <c r="AZ19" s="81">
        <f t="shared" si="7"/>
        <v>22</v>
      </c>
      <c r="BA19" s="81">
        <f t="shared" si="7"/>
        <v>20</v>
      </c>
      <c r="BB19" s="81">
        <f t="shared" si="7"/>
        <v>18</v>
      </c>
      <c r="BC19" s="81">
        <f t="shared" si="7"/>
        <v>16</v>
      </c>
      <c r="BD19" s="81">
        <f t="shared" si="7"/>
        <v>15</v>
      </c>
      <c r="BE19" s="81">
        <f t="shared" si="7"/>
        <v>15</v>
      </c>
      <c r="BF19" s="81">
        <f t="shared" si="7"/>
        <v>14</v>
      </c>
      <c r="BG19" s="81">
        <f t="shared" si="7"/>
        <v>14</v>
      </c>
      <c r="BH19" s="81">
        <f t="shared" si="7"/>
        <v>13</v>
      </c>
      <c r="BI19" s="81">
        <f t="shared" si="7"/>
        <v>13</v>
      </c>
      <c r="BJ19" s="81">
        <f t="shared" si="7"/>
        <v>13</v>
      </c>
      <c r="BK19" s="81">
        <f t="shared" si="7"/>
        <v>13</v>
      </c>
      <c r="BL19" s="81">
        <f t="shared" si="7"/>
        <v>13</v>
      </c>
      <c r="BM19" s="81">
        <f t="shared" si="7"/>
        <v>12</v>
      </c>
      <c r="BN19" s="81">
        <f t="shared" si="7"/>
        <v>11</v>
      </c>
      <c r="BO19" s="88">
        <f t="shared" si="7"/>
        <v>11</v>
      </c>
      <c r="BP19" s="92">
        <f t="shared" si="7"/>
        <v>8</v>
      </c>
      <c r="BQ19" s="92">
        <f t="shared" si="7"/>
        <v>8</v>
      </c>
      <c r="BR19" s="92">
        <f t="shared" si="7"/>
        <v>8</v>
      </c>
      <c r="BS19" s="92">
        <f t="shared" si="7"/>
        <v>9</v>
      </c>
      <c r="BT19" s="92">
        <f t="shared" si="7"/>
        <v>15</v>
      </c>
      <c r="BU19" s="92">
        <f t="shared" si="7"/>
        <v>18</v>
      </c>
      <c r="BV19" s="92">
        <f t="shared" si="7"/>
        <v>20</v>
      </c>
      <c r="BW19" s="92">
        <f t="shared" si="7"/>
        <v>20</v>
      </c>
      <c r="BX19" s="92">
        <f t="shared" si="7"/>
        <v>20</v>
      </c>
      <c r="BY19" s="92">
        <f t="shared" si="7"/>
        <v>18</v>
      </c>
      <c r="BZ19" s="92">
        <f t="shared" si="7"/>
        <v>13</v>
      </c>
      <c r="CA19" s="92">
        <f t="shared" si="7"/>
        <v>12</v>
      </c>
      <c r="CB19" s="92">
        <f t="shared" si="7"/>
        <v>13</v>
      </c>
      <c r="CC19" s="92">
        <f t="shared" ref="CC19:CH19" si="8">SUM(CC12:CC18)</f>
        <v>13</v>
      </c>
      <c r="CD19" s="92">
        <f t="shared" si="8"/>
        <v>13</v>
      </c>
      <c r="CE19" s="92">
        <f t="shared" si="8"/>
        <v>10</v>
      </c>
      <c r="CF19" s="92">
        <f t="shared" si="8"/>
        <v>11</v>
      </c>
      <c r="CG19" s="92">
        <f t="shared" si="8"/>
        <v>11</v>
      </c>
      <c r="CH19" s="92">
        <f t="shared" si="8"/>
        <v>10</v>
      </c>
      <c r="CI19" s="92">
        <f t="shared" ref="CI19:CN19" si="9">SUM(CI12:CI18)</f>
        <v>8</v>
      </c>
      <c r="CJ19" s="92">
        <f t="shared" si="9"/>
        <v>8</v>
      </c>
      <c r="CK19" s="92">
        <f t="shared" si="9"/>
        <v>7</v>
      </c>
      <c r="CL19" s="92">
        <f t="shared" si="9"/>
        <v>7</v>
      </c>
      <c r="CM19" s="92">
        <f t="shared" si="9"/>
        <v>7</v>
      </c>
      <c r="CN19" s="92">
        <f t="shared" si="9"/>
        <v>3</v>
      </c>
      <c r="CO19" s="92">
        <f t="shared" ref="CO19:CT19" si="10">SUM(CO12:CO18)</f>
        <v>4</v>
      </c>
      <c r="CP19" s="92">
        <f t="shared" si="10"/>
        <v>4</v>
      </c>
      <c r="CQ19" s="92">
        <f t="shared" si="10"/>
        <v>4</v>
      </c>
      <c r="CR19" s="92">
        <f t="shared" si="10"/>
        <v>4</v>
      </c>
      <c r="CS19" s="92">
        <f t="shared" si="10"/>
        <v>3</v>
      </c>
      <c r="CT19" s="92">
        <f t="shared" si="10"/>
        <v>3</v>
      </c>
      <c r="CU19" s="92">
        <f t="shared" ref="CU19:CZ19" si="11">SUM(CU12:CU18)</f>
        <v>4</v>
      </c>
      <c r="CV19" s="92">
        <f t="shared" si="11"/>
        <v>4</v>
      </c>
      <c r="CW19" s="92">
        <f t="shared" si="11"/>
        <v>4</v>
      </c>
      <c r="CX19" s="92">
        <f t="shared" si="11"/>
        <v>4</v>
      </c>
      <c r="CY19" s="92">
        <f t="shared" si="11"/>
        <v>4</v>
      </c>
      <c r="CZ19" s="92">
        <f t="shared" si="11"/>
        <v>4</v>
      </c>
      <c r="DA19" s="92">
        <f t="shared" ref="DA19:DF19" si="12">SUM(DA12:DA18)</f>
        <v>3</v>
      </c>
      <c r="DB19" s="92">
        <f t="shared" si="12"/>
        <v>3</v>
      </c>
      <c r="DC19" s="92">
        <f t="shared" si="12"/>
        <v>2</v>
      </c>
      <c r="DD19" s="92">
        <f t="shared" si="12"/>
        <v>2</v>
      </c>
      <c r="DE19" s="92">
        <f t="shared" si="12"/>
        <v>2</v>
      </c>
      <c r="DF19" s="92">
        <f t="shared" si="12"/>
        <v>2</v>
      </c>
      <c r="DG19" s="92">
        <f t="shared" ref="DG19:DL19" si="13">SUM(DG12:DG18)</f>
        <v>3</v>
      </c>
      <c r="DH19" s="92">
        <f t="shared" si="13"/>
        <v>6</v>
      </c>
      <c r="DI19" s="92">
        <f t="shared" si="13"/>
        <v>5</v>
      </c>
      <c r="DJ19" s="92">
        <f t="shared" si="13"/>
        <v>4</v>
      </c>
      <c r="DK19" s="92">
        <f t="shared" si="13"/>
        <v>4</v>
      </c>
      <c r="DL19" s="92">
        <f t="shared" si="13"/>
        <v>4</v>
      </c>
      <c r="DM19" s="92">
        <f t="shared" ref="DM19:DR19" si="14">SUM(DM12:DM18)</f>
        <v>4</v>
      </c>
      <c r="DN19" s="92">
        <f t="shared" si="14"/>
        <v>3</v>
      </c>
      <c r="DO19" s="92">
        <f t="shared" si="14"/>
        <v>3</v>
      </c>
      <c r="DP19" s="92">
        <f t="shared" si="14"/>
        <v>3</v>
      </c>
      <c r="DQ19" s="92">
        <f t="shared" si="14"/>
        <v>3</v>
      </c>
      <c r="DR19" s="92">
        <f t="shared" si="14"/>
        <v>3</v>
      </c>
      <c r="DS19" s="92">
        <f t="shared" ref="DS19:DX19" si="15">SUM(DS12:DS18)</f>
        <v>2</v>
      </c>
      <c r="DT19" s="92">
        <f t="shared" si="15"/>
        <v>1</v>
      </c>
      <c r="DU19" s="92">
        <f t="shared" si="15"/>
        <v>1</v>
      </c>
      <c r="DV19" s="92">
        <f t="shared" si="15"/>
        <v>1</v>
      </c>
      <c r="DW19" s="92">
        <f t="shared" si="15"/>
        <v>1</v>
      </c>
      <c r="DX19" s="92">
        <f t="shared" si="15"/>
        <v>1</v>
      </c>
      <c r="DY19" s="92">
        <f t="shared" ref="DY19" si="16">SUM(DY12:DY18)</f>
        <v>1</v>
      </c>
      <c r="DZ19" s="92">
        <v>0</v>
      </c>
      <c r="EA19" s="92">
        <v>0</v>
      </c>
      <c r="EB19" s="92">
        <f>SUM(EB12:EB18)</f>
        <v>1</v>
      </c>
      <c r="EC19" s="92">
        <f>SUM(EC12:EC18)</f>
        <v>2</v>
      </c>
      <c r="ED19" s="92">
        <f>SUM(ED12:ED18)</f>
        <v>2</v>
      </c>
      <c r="EE19" s="110"/>
      <c r="EF19" s="108"/>
      <c r="EG19" s="66" t="s">
        <v>41</v>
      </c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 t="s">
        <v>139</v>
      </c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6"/>
    </row>
    <row r="20" spans="1:230" ht="13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25"/>
      <c r="AP20" s="79" t="s">
        <v>31</v>
      </c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9"/>
      <c r="CC20" s="80"/>
      <c r="CD20" s="123"/>
      <c r="CE20" s="123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25"/>
      <c r="EG20" s="11" t="s">
        <v>81</v>
      </c>
      <c r="EH20" s="11"/>
      <c r="EI20" s="11"/>
      <c r="EJ20" s="11"/>
      <c r="EK20" s="11"/>
      <c r="EL20" s="40"/>
      <c r="EM20" s="41"/>
      <c r="EN20" s="203"/>
      <c r="EO20" s="204"/>
      <c r="EP20" s="203"/>
      <c r="EQ20" s="204"/>
      <c r="ER20" s="38"/>
      <c r="ES20" s="39"/>
      <c r="ET20" s="38"/>
      <c r="EU20" s="39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 t="s">
        <v>140</v>
      </c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4"/>
    </row>
    <row r="21" spans="1:23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25"/>
      <c r="AP21" s="8" t="s">
        <v>22</v>
      </c>
      <c r="AQ21" s="8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9">
        <v>0</v>
      </c>
      <c r="CC21" s="9">
        <v>0</v>
      </c>
      <c r="CD21" s="121">
        <v>0</v>
      </c>
      <c r="CE21" s="136">
        <v>0</v>
      </c>
      <c r="CF21" s="118">
        <v>0</v>
      </c>
      <c r="CG21" s="118">
        <v>0</v>
      </c>
      <c r="CH21" s="118">
        <v>0</v>
      </c>
      <c r="CI21" s="118">
        <v>0</v>
      </c>
      <c r="CJ21" s="118">
        <v>0</v>
      </c>
      <c r="CK21" s="118">
        <v>0</v>
      </c>
      <c r="CL21" s="118">
        <v>0</v>
      </c>
      <c r="CM21" s="118">
        <v>0</v>
      </c>
      <c r="CN21" s="118">
        <v>0</v>
      </c>
      <c r="CO21" s="118">
        <v>0</v>
      </c>
      <c r="CP21" s="118">
        <v>0</v>
      </c>
      <c r="CQ21" s="118">
        <v>0</v>
      </c>
      <c r="CR21" s="118">
        <v>0</v>
      </c>
      <c r="CS21" s="118">
        <v>0</v>
      </c>
      <c r="CT21" s="118">
        <v>0</v>
      </c>
      <c r="CU21" s="118">
        <v>0</v>
      </c>
      <c r="CV21" s="118">
        <v>0</v>
      </c>
      <c r="CW21" s="118">
        <v>0</v>
      </c>
      <c r="CX21" s="118">
        <v>0</v>
      </c>
      <c r="CY21" s="118">
        <v>0</v>
      </c>
      <c r="CZ21" s="118">
        <v>0</v>
      </c>
      <c r="DA21" s="118">
        <v>0</v>
      </c>
      <c r="DB21" s="118">
        <v>0</v>
      </c>
      <c r="DC21" s="118">
        <v>0</v>
      </c>
      <c r="DD21" s="118">
        <v>0</v>
      </c>
      <c r="DE21" s="118">
        <v>0</v>
      </c>
      <c r="DF21" s="118">
        <v>0</v>
      </c>
      <c r="DG21" s="118">
        <v>0</v>
      </c>
      <c r="DH21" s="118">
        <v>0</v>
      </c>
      <c r="DI21" s="118">
        <v>0</v>
      </c>
      <c r="DJ21" s="118">
        <v>0</v>
      </c>
      <c r="DK21" s="118">
        <v>0</v>
      </c>
      <c r="DL21" s="118">
        <v>0</v>
      </c>
      <c r="DM21" s="118">
        <v>0</v>
      </c>
      <c r="DN21" s="118">
        <v>0</v>
      </c>
      <c r="DO21" s="118">
        <v>0</v>
      </c>
      <c r="DP21" s="118">
        <v>0</v>
      </c>
      <c r="DQ21" s="118">
        <v>0</v>
      </c>
      <c r="DR21" s="118">
        <v>0</v>
      </c>
      <c r="DS21" s="118">
        <v>0</v>
      </c>
      <c r="DT21" s="118">
        <v>0</v>
      </c>
      <c r="DU21" s="118">
        <v>0</v>
      </c>
      <c r="DV21" s="118">
        <v>0</v>
      </c>
      <c r="DW21" s="118">
        <v>0</v>
      </c>
      <c r="DX21" s="118">
        <v>0</v>
      </c>
      <c r="DY21" s="118">
        <v>0</v>
      </c>
      <c r="DZ21" s="118">
        <v>0</v>
      </c>
      <c r="EA21" s="118">
        <v>0</v>
      </c>
      <c r="EB21" s="118">
        <v>0</v>
      </c>
      <c r="EC21" s="118">
        <v>0</v>
      </c>
      <c r="ED21" s="118">
        <v>0</v>
      </c>
      <c r="EE21" s="5"/>
      <c r="EF21" s="25"/>
      <c r="EG21" s="9" t="s">
        <v>141</v>
      </c>
      <c r="EH21" s="34"/>
      <c r="EI21" s="34"/>
      <c r="EJ21" s="34"/>
      <c r="EK21" s="34"/>
      <c r="EL21" s="34"/>
      <c r="EM21" s="35"/>
      <c r="EN21" s="34"/>
      <c r="EO21" s="35"/>
      <c r="EP21" s="34"/>
      <c r="EQ21" s="35"/>
      <c r="ER21" s="34"/>
      <c r="ES21" s="35"/>
      <c r="ET21" s="34"/>
      <c r="EU21" s="35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 t="s">
        <v>142</v>
      </c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5"/>
    </row>
    <row r="22" spans="1:23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25"/>
      <c r="AP22" s="10" t="s">
        <v>25</v>
      </c>
      <c r="AQ22" s="10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11">
        <v>0</v>
      </c>
      <c r="CC22" s="11">
        <v>0</v>
      </c>
      <c r="CD22" s="115">
        <v>0</v>
      </c>
      <c r="CE22" s="133">
        <v>0</v>
      </c>
      <c r="CF22" s="101">
        <v>0</v>
      </c>
      <c r="CG22" s="101">
        <v>0</v>
      </c>
      <c r="CH22" s="101">
        <v>0</v>
      </c>
      <c r="CI22" s="101">
        <v>0</v>
      </c>
      <c r="CJ22" s="101">
        <v>0</v>
      </c>
      <c r="CK22" s="101">
        <v>0</v>
      </c>
      <c r="CL22" s="101">
        <v>0</v>
      </c>
      <c r="CM22" s="101">
        <v>0</v>
      </c>
      <c r="CN22" s="101">
        <v>0</v>
      </c>
      <c r="CO22" s="101">
        <v>0</v>
      </c>
      <c r="CP22" s="101">
        <v>0</v>
      </c>
      <c r="CQ22" s="101">
        <v>0</v>
      </c>
      <c r="CR22" s="101">
        <v>0</v>
      </c>
      <c r="CS22" s="101">
        <v>0</v>
      </c>
      <c r="CT22" s="101">
        <v>0</v>
      </c>
      <c r="CU22" s="101">
        <v>0</v>
      </c>
      <c r="CV22" s="101">
        <v>0</v>
      </c>
      <c r="CW22" s="101">
        <v>0</v>
      </c>
      <c r="CX22" s="101">
        <v>0</v>
      </c>
      <c r="CY22" s="101">
        <v>0</v>
      </c>
      <c r="CZ22" s="101">
        <v>0</v>
      </c>
      <c r="DA22" s="101">
        <v>0</v>
      </c>
      <c r="DB22" s="101">
        <v>0</v>
      </c>
      <c r="DC22" s="101">
        <v>0</v>
      </c>
      <c r="DD22" s="101">
        <v>0</v>
      </c>
      <c r="DE22" s="101">
        <v>0</v>
      </c>
      <c r="DF22" s="101">
        <v>0</v>
      </c>
      <c r="DG22" s="101">
        <v>0</v>
      </c>
      <c r="DH22" s="101">
        <v>0</v>
      </c>
      <c r="DI22" s="101">
        <v>0</v>
      </c>
      <c r="DJ22" s="101">
        <v>0</v>
      </c>
      <c r="DK22" s="101">
        <v>0</v>
      </c>
      <c r="DL22" s="101">
        <v>0</v>
      </c>
      <c r="DM22" s="101">
        <v>0</v>
      </c>
      <c r="DN22" s="101">
        <v>0</v>
      </c>
      <c r="DO22" s="101">
        <v>0</v>
      </c>
      <c r="DP22" s="101">
        <v>0</v>
      </c>
      <c r="DQ22" s="101">
        <v>0</v>
      </c>
      <c r="DR22" s="101">
        <v>0</v>
      </c>
      <c r="DS22" s="101">
        <v>0</v>
      </c>
      <c r="DT22" s="101">
        <v>0</v>
      </c>
      <c r="DU22" s="101">
        <v>0</v>
      </c>
      <c r="DV22" s="101">
        <v>0</v>
      </c>
      <c r="DW22" s="101">
        <v>0</v>
      </c>
      <c r="DX22" s="101">
        <v>0</v>
      </c>
      <c r="DY22" s="101">
        <v>0</v>
      </c>
      <c r="DZ22" s="101">
        <v>0</v>
      </c>
      <c r="EA22" s="101">
        <v>0</v>
      </c>
      <c r="EB22" s="101">
        <v>0</v>
      </c>
      <c r="EC22" s="101">
        <v>0</v>
      </c>
      <c r="ED22" s="101">
        <v>0</v>
      </c>
      <c r="EE22" s="4"/>
      <c r="EF22" s="25"/>
      <c r="EG22" s="201" t="s">
        <v>15</v>
      </c>
      <c r="EH22" s="11"/>
      <c r="EI22" s="11"/>
      <c r="EJ22" s="11"/>
      <c r="EK22" s="11"/>
      <c r="EL22" s="11"/>
      <c r="EM22" s="36"/>
      <c r="EN22" s="11"/>
      <c r="EO22" s="36"/>
      <c r="EP22" s="11"/>
      <c r="EQ22" s="36"/>
      <c r="ER22" s="11"/>
      <c r="ES22" s="36"/>
      <c r="ET22" s="11"/>
      <c r="EU22" s="36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97">
        <v>10</v>
      </c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4"/>
    </row>
    <row r="23" spans="1:23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25"/>
      <c r="AP23" s="8" t="s">
        <v>26</v>
      </c>
      <c r="AQ23" s="8">
        <v>2</v>
      </c>
      <c r="AR23" s="5">
        <v>2</v>
      </c>
      <c r="AS23" s="5">
        <v>2</v>
      </c>
      <c r="AT23" s="5">
        <v>1</v>
      </c>
      <c r="AU23" s="5">
        <v>1</v>
      </c>
      <c r="AV23" s="5">
        <v>1</v>
      </c>
      <c r="AW23" s="5">
        <v>1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1</v>
      </c>
      <c r="BR23" s="5">
        <v>1</v>
      </c>
      <c r="BS23" s="5">
        <v>1</v>
      </c>
      <c r="BT23" s="5">
        <v>1</v>
      </c>
      <c r="BU23" s="5">
        <v>1</v>
      </c>
      <c r="BV23" s="5">
        <v>1</v>
      </c>
      <c r="BW23" s="5">
        <v>1</v>
      </c>
      <c r="BX23" s="5">
        <v>1</v>
      </c>
      <c r="BY23" s="5">
        <v>1</v>
      </c>
      <c r="BZ23" s="5">
        <v>1</v>
      </c>
      <c r="CA23" s="5">
        <v>1</v>
      </c>
      <c r="CB23" s="9">
        <v>1</v>
      </c>
      <c r="CC23" s="9">
        <v>1</v>
      </c>
      <c r="CD23" s="121">
        <v>1</v>
      </c>
      <c r="CE23" s="136">
        <v>1</v>
      </c>
      <c r="CF23" s="118">
        <v>1</v>
      </c>
      <c r="CG23" s="118">
        <v>1</v>
      </c>
      <c r="CH23" s="118">
        <v>1</v>
      </c>
      <c r="CI23" s="118">
        <v>1</v>
      </c>
      <c r="CJ23" s="118">
        <v>1</v>
      </c>
      <c r="CK23" s="118">
        <v>0</v>
      </c>
      <c r="CL23" s="118">
        <v>0</v>
      </c>
      <c r="CM23" s="118">
        <v>0</v>
      </c>
      <c r="CN23" s="118">
        <v>0</v>
      </c>
      <c r="CO23" s="118">
        <v>0</v>
      </c>
      <c r="CP23" s="118">
        <v>0</v>
      </c>
      <c r="CQ23" s="118">
        <v>0</v>
      </c>
      <c r="CR23" s="118">
        <v>0</v>
      </c>
      <c r="CS23" s="118">
        <v>0</v>
      </c>
      <c r="CT23" s="118">
        <v>0</v>
      </c>
      <c r="CU23" s="118">
        <v>0</v>
      </c>
      <c r="CV23" s="118">
        <v>0</v>
      </c>
      <c r="CW23" s="118">
        <v>0</v>
      </c>
      <c r="CX23" s="118">
        <v>0</v>
      </c>
      <c r="CY23" s="118">
        <v>0</v>
      </c>
      <c r="CZ23" s="118">
        <v>0</v>
      </c>
      <c r="DA23" s="118">
        <v>0</v>
      </c>
      <c r="DB23" s="118">
        <v>0</v>
      </c>
      <c r="DC23" s="118">
        <v>0</v>
      </c>
      <c r="DD23" s="118">
        <v>0</v>
      </c>
      <c r="DE23" s="118">
        <v>0</v>
      </c>
      <c r="DF23" s="118">
        <v>0</v>
      </c>
      <c r="DG23" s="118">
        <v>0</v>
      </c>
      <c r="DH23" s="118">
        <v>0</v>
      </c>
      <c r="DI23" s="118">
        <v>0</v>
      </c>
      <c r="DJ23" s="118">
        <v>0</v>
      </c>
      <c r="DK23" s="118">
        <v>0</v>
      </c>
      <c r="DL23" s="118">
        <v>0</v>
      </c>
      <c r="DM23" s="118">
        <v>0</v>
      </c>
      <c r="DN23" s="118">
        <v>0</v>
      </c>
      <c r="DO23" s="118">
        <v>0</v>
      </c>
      <c r="DP23" s="118">
        <v>0</v>
      </c>
      <c r="DQ23" s="118">
        <v>0</v>
      </c>
      <c r="DR23" s="118">
        <v>0</v>
      </c>
      <c r="DS23" s="118">
        <v>0</v>
      </c>
      <c r="DT23" s="118">
        <v>0</v>
      </c>
      <c r="DU23" s="118">
        <v>0</v>
      </c>
      <c r="DV23" s="118">
        <v>0</v>
      </c>
      <c r="DW23" s="118">
        <v>0</v>
      </c>
      <c r="DX23" s="118">
        <v>0</v>
      </c>
      <c r="DY23" s="118">
        <v>0</v>
      </c>
      <c r="DZ23" s="118">
        <v>0</v>
      </c>
      <c r="EA23" s="118">
        <v>0</v>
      </c>
      <c r="EB23" s="118">
        <v>0</v>
      </c>
      <c r="EC23" s="118">
        <v>0</v>
      </c>
      <c r="ED23" s="118">
        <v>0</v>
      </c>
      <c r="EE23" s="5"/>
      <c r="EF23" s="25"/>
      <c r="EG23" s="32"/>
      <c r="EH23" s="9"/>
      <c r="EI23" s="9"/>
      <c r="EJ23" s="9"/>
      <c r="EK23" s="9"/>
      <c r="EL23" s="9"/>
      <c r="EM23" s="37"/>
      <c r="EN23" s="9"/>
      <c r="EO23" s="37"/>
      <c r="EP23" s="9"/>
      <c r="EQ23" s="37"/>
      <c r="ER23" s="9"/>
      <c r="ES23" s="37"/>
      <c r="ET23" s="9"/>
      <c r="EU23" s="37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5"/>
    </row>
    <row r="24" spans="1:23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25"/>
      <c r="AP24" s="10" t="s">
        <v>27</v>
      </c>
      <c r="AQ24" s="10">
        <v>1</v>
      </c>
      <c r="AR24" s="4">
        <v>1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11">
        <v>0</v>
      </c>
      <c r="CC24" s="11">
        <v>0</v>
      </c>
      <c r="CD24" s="115">
        <v>0</v>
      </c>
      <c r="CE24" s="133">
        <v>0</v>
      </c>
      <c r="CF24" s="101">
        <v>0</v>
      </c>
      <c r="CG24" s="101">
        <v>0</v>
      </c>
      <c r="CH24" s="101">
        <v>0</v>
      </c>
      <c r="CI24" s="101">
        <v>0</v>
      </c>
      <c r="CJ24" s="101">
        <v>0</v>
      </c>
      <c r="CK24" s="101">
        <v>0</v>
      </c>
      <c r="CL24" s="101">
        <v>0</v>
      </c>
      <c r="CM24" s="101">
        <v>0</v>
      </c>
      <c r="CN24" s="101">
        <v>0</v>
      </c>
      <c r="CO24" s="101">
        <v>0</v>
      </c>
      <c r="CP24" s="101">
        <v>0</v>
      </c>
      <c r="CQ24" s="101">
        <v>0</v>
      </c>
      <c r="CR24" s="101">
        <v>0</v>
      </c>
      <c r="CS24" s="101">
        <v>0</v>
      </c>
      <c r="CT24" s="101">
        <v>0</v>
      </c>
      <c r="CU24" s="101">
        <v>0</v>
      </c>
      <c r="CV24" s="101">
        <v>0</v>
      </c>
      <c r="CW24" s="101">
        <v>0</v>
      </c>
      <c r="CX24" s="101">
        <v>0</v>
      </c>
      <c r="CY24" s="101">
        <v>0</v>
      </c>
      <c r="CZ24" s="101">
        <v>0</v>
      </c>
      <c r="DA24" s="101">
        <v>0</v>
      </c>
      <c r="DB24" s="101">
        <v>0</v>
      </c>
      <c r="DC24" s="101">
        <v>0</v>
      </c>
      <c r="DD24" s="101">
        <v>0</v>
      </c>
      <c r="DE24" s="101">
        <v>0</v>
      </c>
      <c r="DF24" s="101">
        <v>0</v>
      </c>
      <c r="DG24" s="101">
        <v>0</v>
      </c>
      <c r="DH24" s="101">
        <v>0</v>
      </c>
      <c r="DI24" s="101">
        <v>0</v>
      </c>
      <c r="DJ24" s="101">
        <v>0</v>
      </c>
      <c r="DK24" s="101">
        <v>0</v>
      </c>
      <c r="DL24" s="101">
        <v>0</v>
      </c>
      <c r="DM24" s="101">
        <v>0</v>
      </c>
      <c r="DN24" s="101">
        <v>0</v>
      </c>
      <c r="DO24" s="101">
        <v>0</v>
      </c>
      <c r="DP24" s="101">
        <v>0</v>
      </c>
      <c r="DQ24" s="101">
        <v>0</v>
      </c>
      <c r="DR24" s="101">
        <v>0</v>
      </c>
      <c r="DS24" s="101">
        <v>0</v>
      </c>
      <c r="DT24" s="101">
        <v>0</v>
      </c>
      <c r="DU24" s="101">
        <v>0</v>
      </c>
      <c r="DV24" s="101">
        <v>0</v>
      </c>
      <c r="DW24" s="101">
        <v>0</v>
      </c>
      <c r="DX24" s="101">
        <v>0</v>
      </c>
      <c r="DY24" s="101">
        <v>0</v>
      </c>
      <c r="DZ24" s="101">
        <v>0</v>
      </c>
      <c r="EA24" s="101">
        <v>0</v>
      </c>
      <c r="EB24" s="101">
        <v>0</v>
      </c>
      <c r="EC24" s="101">
        <v>0</v>
      </c>
      <c r="ED24" s="101">
        <v>0</v>
      </c>
      <c r="EE24" s="4"/>
      <c r="EF24" s="25"/>
      <c r="EG24" s="33"/>
      <c r="EH24" s="11"/>
      <c r="EI24" s="11"/>
      <c r="EJ24" s="11"/>
      <c r="EK24" s="11"/>
      <c r="EL24" s="11"/>
      <c r="EM24" s="36"/>
      <c r="EN24" s="11"/>
      <c r="EO24" s="36"/>
      <c r="EP24" s="11"/>
      <c r="EQ24" s="36"/>
      <c r="ER24" s="11"/>
      <c r="ES24" s="36"/>
      <c r="ET24" s="11"/>
      <c r="EU24" s="36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4"/>
    </row>
    <row r="25" spans="1:23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25"/>
      <c r="AP25" s="8" t="s">
        <v>28</v>
      </c>
      <c r="AQ25" s="8">
        <v>0</v>
      </c>
      <c r="AR25" s="5">
        <v>1</v>
      </c>
      <c r="AS25" s="5">
        <v>3</v>
      </c>
      <c r="AT25" s="5">
        <v>2</v>
      </c>
      <c r="AU25" s="5">
        <v>1</v>
      </c>
      <c r="AV25" s="5">
        <v>1</v>
      </c>
      <c r="AW25" s="5">
        <v>1</v>
      </c>
      <c r="AX25" s="5">
        <v>1</v>
      </c>
      <c r="AY25" s="5">
        <v>1</v>
      </c>
      <c r="AZ25" s="5">
        <v>1</v>
      </c>
      <c r="BA25" s="5">
        <v>1</v>
      </c>
      <c r="BB25" s="5">
        <v>1</v>
      </c>
      <c r="BC25" s="5">
        <v>1</v>
      </c>
      <c r="BD25" s="5">
        <v>1</v>
      </c>
      <c r="BE25" s="5">
        <v>1</v>
      </c>
      <c r="BF25" s="5">
        <v>1</v>
      </c>
      <c r="BG25" s="5">
        <v>1</v>
      </c>
      <c r="BH25" s="5">
        <v>1</v>
      </c>
      <c r="BI25" s="5">
        <v>1</v>
      </c>
      <c r="BJ25" s="5">
        <v>1</v>
      </c>
      <c r="BK25" s="5">
        <v>1</v>
      </c>
      <c r="BL25" s="5">
        <v>1</v>
      </c>
      <c r="BM25" s="5">
        <v>1</v>
      </c>
      <c r="BN25" s="5">
        <v>1</v>
      </c>
      <c r="BO25" s="5">
        <v>1</v>
      </c>
      <c r="BP25" s="5">
        <v>1</v>
      </c>
      <c r="BQ25" s="5">
        <v>1</v>
      </c>
      <c r="BR25" s="5">
        <v>1</v>
      </c>
      <c r="BS25" s="5">
        <v>1</v>
      </c>
      <c r="BT25" s="5">
        <v>1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9">
        <v>0</v>
      </c>
      <c r="CC25" s="9">
        <v>0</v>
      </c>
      <c r="CD25" s="121">
        <v>0</v>
      </c>
      <c r="CE25" s="136">
        <v>0</v>
      </c>
      <c r="CF25" s="118">
        <v>0</v>
      </c>
      <c r="CG25" s="118">
        <v>0</v>
      </c>
      <c r="CH25" s="118">
        <v>0</v>
      </c>
      <c r="CI25" s="118">
        <v>0</v>
      </c>
      <c r="CJ25" s="118">
        <v>0</v>
      </c>
      <c r="CK25" s="118">
        <v>0</v>
      </c>
      <c r="CL25" s="118">
        <v>0</v>
      </c>
      <c r="CM25" s="118">
        <v>0</v>
      </c>
      <c r="CN25" s="118">
        <v>0</v>
      </c>
      <c r="CO25" s="118">
        <v>0</v>
      </c>
      <c r="CP25" s="118">
        <v>0</v>
      </c>
      <c r="CQ25" s="118">
        <v>0</v>
      </c>
      <c r="CR25" s="118">
        <v>0</v>
      </c>
      <c r="CS25" s="118">
        <v>0</v>
      </c>
      <c r="CT25" s="118">
        <v>0</v>
      </c>
      <c r="CU25" s="118">
        <v>0</v>
      </c>
      <c r="CV25" s="118">
        <v>0</v>
      </c>
      <c r="CW25" s="118">
        <v>0</v>
      </c>
      <c r="CX25" s="118">
        <v>0</v>
      </c>
      <c r="CY25" s="118">
        <v>0</v>
      </c>
      <c r="CZ25" s="118">
        <v>0</v>
      </c>
      <c r="DA25" s="118">
        <v>0</v>
      </c>
      <c r="DB25" s="118">
        <v>0</v>
      </c>
      <c r="DC25" s="118">
        <v>0</v>
      </c>
      <c r="DD25" s="118">
        <v>0</v>
      </c>
      <c r="DE25" s="118">
        <v>0</v>
      </c>
      <c r="DF25" s="118">
        <v>0</v>
      </c>
      <c r="DG25" s="118">
        <v>0</v>
      </c>
      <c r="DH25" s="118">
        <v>0</v>
      </c>
      <c r="DI25" s="118">
        <v>0</v>
      </c>
      <c r="DJ25" s="118">
        <v>0</v>
      </c>
      <c r="DK25" s="118">
        <v>0</v>
      </c>
      <c r="DL25" s="118">
        <v>0</v>
      </c>
      <c r="DM25" s="118">
        <v>0</v>
      </c>
      <c r="DN25" s="118">
        <v>0</v>
      </c>
      <c r="DO25" s="118">
        <v>0</v>
      </c>
      <c r="DP25" s="118">
        <v>0</v>
      </c>
      <c r="DQ25" s="118">
        <v>0</v>
      </c>
      <c r="DR25" s="118">
        <v>0</v>
      </c>
      <c r="DS25" s="118">
        <v>0</v>
      </c>
      <c r="DT25" s="118">
        <v>0</v>
      </c>
      <c r="DU25" s="118">
        <v>0</v>
      </c>
      <c r="DV25" s="118">
        <v>0</v>
      </c>
      <c r="DW25" s="118">
        <v>0</v>
      </c>
      <c r="DX25" s="118">
        <v>0</v>
      </c>
      <c r="DY25" s="118">
        <v>0</v>
      </c>
      <c r="DZ25" s="118">
        <v>0</v>
      </c>
      <c r="EA25" s="118">
        <v>0</v>
      </c>
      <c r="EB25" s="118">
        <v>0</v>
      </c>
      <c r="EC25" s="118">
        <v>0</v>
      </c>
      <c r="ED25" s="118">
        <v>0</v>
      </c>
      <c r="EE25" s="5"/>
      <c r="EF25" s="25"/>
      <c r="EG25" s="32"/>
      <c r="EH25" s="9"/>
      <c r="EI25" s="9"/>
      <c r="EJ25" s="9"/>
      <c r="EK25" s="9"/>
      <c r="EL25" s="9"/>
      <c r="EM25" s="37"/>
      <c r="EN25" s="9"/>
      <c r="EO25" s="37"/>
      <c r="EP25" s="9"/>
      <c r="EQ25" s="37"/>
      <c r="ER25" s="9"/>
      <c r="ES25" s="37"/>
      <c r="ET25" s="9"/>
      <c r="EU25" s="37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5"/>
    </row>
    <row r="26" spans="1:230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25"/>
      <c r="AP26" s="77" t="s">
        <v>29</v>
      </c>
      <c r="AQ26" s="77">
        <v>5</v>
      </c>
      <c r="AR26" s="78">
        <v>6</v>
      </c>
      <c r="AS26" s="78">
        <v>2</v>
      </c>
      <c r="AT26" s="78">
        <v>2</v>
      </c>
      <c r="AU26" s="78">
        <v>2</v>
      </c>
      <c r="AV26" s="78">
        <v>2</v>
      </c>
      <c r="AW26" s="78">
        <v>2</v>
      </c>
      <c r="AX26" s="78">
        <v>4</v>
      </c>
      <c r="AY26" s="78">
        <v>3</v>
      </c>
      <c r="AZ26" s="78">
        <v>3</v>
      </c>
      <c r="BA26" s="78">
        <v>2</v>
      </c>
      <c r="BB26" s="78">
        <v>1</v>
      </c>
      <c r="BC26" s="78">
        <v>1</v>
      </c>
      <c r="BD26" s="78">
        <v>1</v>
      </c>
      <c r="BE26" s="78">
        <v>1</v>
      </c>
      <c r="BF26" s="78">
        <v>1</v>
      </c>
      <c r="BG26" s="78">
        <v>1</v>
      </c>
      <c r="BH26" s="78">
        <v>1</v>
      </c>
      <c r="BI26" s="78">
        <v>1</v>
      </c>
      <c r="BJ26" s="78">
        <v>1</v>
      </c>
      <c r="BK26" s="78">
        <v>1</v>
      </c>
      <c r="BL26" s="78">
        <v>1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87">
        <v>2</v>
      </c>
      <c r="CC26" s="87">
        <v>2</v>
      </c>
      <c r="CD26" s="122">
        <v>2</v>
      </c>
      <c r="CE26" s="137">
        <v>1</v>
      </c>
      <c r="CF26" s="119">
        <v>1</v>
      </c>
      <c r="CG26" s="119">
        <v>1</v>
      </c>
      <c r="CH26" s="119">
        <v>1</v>
      </c>
      <c r="CI26" s="119">
        <v>1</v>
      </c>
      <c r="CJ26" s="119">
        <v>1</v>
      </c>
      <c r="CK26" s="119">
        <v>1</v>
      </c>
      <c r="CL26" s="119">
        <v>1</v>
      </c>
      <c r="CM26" s="119">
        <v>1</v>
      </c>
      <c r="CN26" s="119">
        <v>1</v>
      </c>
      <c r="CO26" s="119">
        <v>1</v>
      </c>
      <c r="CP26" s="119">
        <v>1</v>
      </c>
      <c r="CQ26" s="119">
        <v>1</v>
      </c>
      <c r="CR26" s="119">
        <v>1</v>
      </c>
      <c r="CS26" s="119">
        <v>1</v>
      </c>
      <c r="CT26" s="119">
        <v>1</v>
      </c>
      <c r="CU26" s="119">
        <v>1</v>
      </c>
      <c r="CV26" s="119">
        <v>1</v>
      </c>
      <c r="CW26" s="119">
        <v>1</v>
      </c>
      <c r="CX26" s="119">
        <v>1</v>
      </c>
      <c r="CY26" s="119">
        <v>1</v>
      </c>
      <c r="CZ26" s="119">
        <v>1</v>
      </c>
      <c r="DA26" s="119">
        <v>1</v>
      </c>
      <c r="DB26" s="119">
        <v>1</v>
      </c>
      <c r="DC26" s="119">
        <v>0</v>
      </c>
      <c r="DD26" s="119">
        <v>0</v>
      </c>
      <c r="DE26" s="119">
        <v>0</v>
      </c>
      <c r="DF26" s="119">
        <v>0</v>
      </c>
      <c r="DG26" s="119">
        <v>0</v>
      </c>
      <c r="DH26" s="119">
        <v>0</v>
      </c>
      <c r="DI26" s="119">
        <v>0</v>
      </c>
      <c r="DJ26" s="119">
        <v>0</v>
      </c>
      <c r="DK26" s="119">
        <v>0</v>
      </c>
      <c r="DL26" s="119">
        <v>1</v>
      </c>
      <c r="DM26" s="119">
        <v>1</v>
      </c>
      <c r="DN26" s="119">
        <v>1</v>
      </c>
      <c r="DO26" s="119">
        <v>1</v>
      </c>
      <c r="DP26" s="119">
        <v>1</v>
      </c>
      <c r="DQ26" s="119">
        <v>0</v>
      </c>
      <c r="DR26" s="119">
        <v>0</v>
      </c>
      <c r="DS26" s="119">
        <v>0</v>
      </c>
      <c r="DT26" s="119">
        <v>0</v>
      </c>
      <c r="DU26" s="119">
        <v>0</v>
      </c>
      <c r="DV26" s="119">
        <v>0</v>
      </c>
      <c r="DW26" s="119">
        <v>0</v>
      </c>
      <c r="DX26" s="119">
        <v>0</v>
      </c>
      <c r="DY26" s="119">
        <v>0</v>
      </c>
      <c r="DZ26" s="119">
        <v>0</v>
      </c>
      <c r="EA26" s="119">
        <v>0</v>
      </c>
      <c r="EB26" s="119">
        <v>1</v>
      </c>
      <c r="EC26" s="119">
        <v>1</v>
      </c>
      <c r="ED26" s="119">
        <v>1</v>
      </c>
      <c r="EE26" s="78"/>
      <c r="EF26" s="25"/>
      <c r="EG26" s="33"/>
      <c r="EH26" s="11"/>
      <c r="EI26" s="11"/>
      <c r="EJ26" s="11"/>
      <c r="EK26" s="11"/>
      <c r="EL26" s="11"/>
      <c r="EM26" s="36"/>
      <c r="EN26" s="11"/>
      <c r="EO26" s="36"/>
      <c r="EP26" s="11"/>
      <c r="EQ26" s="36"/>
      <c r="ER26" s="11"/>
      <c r="ES26" s="36"/>
      <c r="ET26" s="11"/>
      <c r="EU26" s="36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4"/>
    </row>
    <row r="27" spans="1:230" ht="15.75" thickBo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70"/>
      <c r="AP27" s="93" t="s">
        <v>15</v>
      </c>
      <c r="AQ27" s="104">
        <f t="shared" ref="AQ27:CB27" si="17">SUM(AQ21:AQ26)</f>
        <v>8</v>
      </c>
      <c r="AR27" s="82">
        <f t="shared" si="17"/>
        <v>10</v>
      </c>
      <c r="AS27" s="82">
        <f t="shared" si="17"/>
        <v>7</v>
      </c>
      <c r="AT27" s="82">
        <f t="shared" si="17"/>
        <v>5</v>
      </c>
      <c r="AU27" s="82">
        <f t="shared" si="17"/>
        <v>4</v>
      </c>
      <c r="AV27" s="82">
        <f t="shared" si="17"/>
        <v>4</v>
      </c>
      <c r="AW27" s="82">
        <f t="shared" si="17"/>
        <v>4</v>
      </c>
      <c r="AX27" s="82">
        <f t="shared" si="17"/>
        <v>5</v>
      </c>
      <c r="AY27" s="82">
        <f t="shared" si="17"/>
        <v>4</v>
      </c>
      <c r="AZ27" s="82">
        <f t="shared" si="17"/>
        <v>4</v>
      </c>
      <c r="BA27" s="82">
        <f t="shared" si="17"/>
        <v>3</v>
      </c>
      <c r="BB27" s="82">
        <f t="shared" si="17"/>
        <v>2</v>
      </c>
      <c r="BC27" s="82">
        <f t="shared" si="17"/>
        <v>2</v>
      </c>
      <c r="BD27" s="82">
        <f t="shared" si="17"/>
        <v>2</v>
      </c>
      <c r="BE27" s="82">
        <f t="shared" si="17"/>
        <v>2</v>
      </c>
      <c r="BF27" s="82">
        <f t="shared" si="17"/>
        <v>2</v>
      </c>
      <c r="BG27" s="82">
        <f t="shared" si="17"/>
        <v>2</v>
      </c>
      <c r="BH27" s="82">
        <f t="shared" si="17"/>
        <v>2</v>
      </c>
      <c r="BI27" s="82">
        <f t="shared" si="17"/>
        <v>2</v>
      </c>
      <c r="BJ27" s="82">
        <f t="shared" si="17"/>
        <v>2</v>
      </c>
      <c r="BK27" s="82">
        <f t="shared" si="17"/>
        <v>2</v>
      </c>
      <c r="BL27" s="82">
        <f t="shared" si="17"/>
        <v>2</v>
      </c>
      <c r="BM27" s="82">
        <f t="shared" si="17"/>
        <v>1</v>
      </c>
      <c r="BN27" s="82">
        <f t="shared" si="17"/>
        <v>1</v>
      </c>
      <c r="BO27" s="90">
        <f t="shared" si="17"/>
        <v>1</v>
      </c>
      <c r="BP27" s="93">
        <f t="shared" si="17"/>
        <v>1</v>
      </c>
      <c r="BQ27" s="93">
        <f t="shared" si="17"/>
        <v>2</v>
      </c>
      <c r="BR27" s="93">
        <f t="shared" si="17"/>
        <v>2</v>
      </c>
      <c r="BS27" s="93">
        <f t="shared" si="17"/>
        <v>2</v>
      </c>
      <c r="BT27" s="93">
        <f t="shared" si="17"/>
        <v>2</v>
      </c>
      <c r="BU27" s="93">
        <f t="shared" si="17"/>
        <v>1</v>
      </c>
      <c r="BV27" s="93">
        <f t="shared" si="17"/>
        <v>1</v>
      </c>
      <c r="BW27" s="93">
        <f t="shared" si="17"/>
        <v>1</v>
      </c>
      <c r="BX27" s="93">
        <f t="shared" si="17"/>
        <v>1</v>
      </c>
      <c r="BY27" s="93">
        <f t="shared" si="17"/>
        <v>1</v>
      </c>
      <c r="BZ27" s="93">
        <f t="shared" si="17"/>
        <v>1</v>
      </c>
      <c r="CA27" s="93">
        <f t="shared" si="17"/>
        <v>1</v>
      </c>
      <c r="CB27" s="93">
        <f t="shared" si="17"/>
        <v>3</v>
      </c>
      <c r="CC27" s="93">
        <f t="shared" ref="CC27:CH27" si="18">SUM(CC21:CC26)</f>
        <v>3</v>
      </c>
      <c r="CD27" s="93">
        <f t="shared" si="18"/>
        <v>3</v>
      </c>
      <c r="CE27" s="93">
        <f t="shared" si="18"/>
        <v>2</v>
      </c>
      <c r="CF27" s="93">
        <f t="shared" si="18"/>
        <v>2</v>
      </c>
      <c r="CG27" s="93">
        <f t="shared" si="18"/>
        <v>2</v>
      </c>
      <c r="CH27" s="93">
        <f t="shared" si="18"/>
        <v>2</v>
      </c>
      <c r="CI27" s="93">
        <f t="shared" ref="CI27:CN27" si="19">SUM(CI21:CI26)</f>
        <v>2</v>
      </c>
      <c r="CJ27" s="93">
        <f t="shared" si="19"/>
        <v>2</v>
      </c>
      <c r="CK27" s="93">
        <f t="shared" si="19"/>
        <v>1</v>
      </c>
      <c r="CL27" s="93">
        <f t="shared" si="19"/>
        <v>1</v>
      </c>
      <c r="CM27" s="93">
        <f t="shared" si="19"/>
        <v>1</v>
      </c>
      <c r="CN27" s="93">
        <f t="shared" si="19"/>
        <v>1</v>
      </c>
      <c r="CO27" s="93">
        <f t="shared" ref="CO27:CT27" si="20">SUM(CO21:CO26)</f>
        <v>1</v>
      </c>
      <c r="CP27" s="93">
        <f t="shared" si="20"/>
        <v>1</v>
      </c>
      <c r="CQ27" s="93">
        <f t="shared" si="20"/>
        <v>1</v>
      </c>
      <c r="CR27" s="93">
        <f t="shared" si="20"/>
        <v>1</v>
      </c>
      <c r="CS27" s="93">
        <f t="shared" si="20"/>
        <v>1</v>
      </c>
      <c r="CT27" s="93">
        <f t="shared" si="20"/>
        <v>1</v>
      </c>
      <c r="CU27" s="93">
        <f t="shared" ref="CU27:CZ27" si="21">SUM(CU21:CU26)</f>
        <v>1</v>
      </c>
      <c r="CV27" s="93">
        <f t="shared" si="21"/>
        <v>1</v>
      </c>
      <c r="CW27" s="93">
        <f t="shared" si="21"/>
        <v>1</v>
      </c>
      <c r="CX27" s="93">
        <f t="shared" si="21"/>
        <v>1</v>
      </c>
      <c r="CY27" s="93">
        <f t="shared" si="21"/>
        <v>1</v>
      </c>
      <c r="CZ27" s="93">
        <f t="shared" si="21"/>
        <v>1</v>
      </c>
      <c r="DA27" s="93">
        <f t="shared" ref="DA27:DF27" si="22">SUM(DA21:DA26)</f>
        <v>1</v>
      </c>
      <c r="DB27" s="93">
        <f t="shared" si="22"/>
        <v>1</v>
      </c>
      <c r="DC27" s="93">
        <f t="shared" si="22"/>
        <v>0</v>
      </c>
      <c r="DD27" s="93">
        <f t="shared" si="22"/>
        <v>0</v>
      </c>
      <c r="DE27" s="93">
        <f t="shared" si="22"/>
        <v>0</v>
      </c>
      <c r="DF27" s="93">
        <f t="shared" si="22"/>
        <v>0</v>
      </c>
      <c r="DG27" s="93">
        <f t="shared" ref="DG27:DL27" si="23">SUM(DG21:DG26)</f>
        <v>0</v>
      </c>
      <c r="DH27" s="93">
        <f t="shared" si="23"/>
        <v>0</v>
      </c>
      <c r="DI27" s="93">
        <f t="shared" si="23"/>
        <v>0</v>
      </c>
      <c r="DJ27" s="93">
        <f t="shared" si="23"/>
        <v>0</v>
      </c>
      <c r="DK27" s="93">
        <f t="shared" si="23"/>
        <v>0</v>
      </c>
      <c r="DL27" s="93">
        <f t="shared" si="23"/>
        <v>1</v>
      </c>
      <c r="DM27" s="93">
        <f t="shared" ref="DM27:DS27" si="24">SUM(DM21:DM26)</f>
        <v>1</v>
      </c>
      <c r="DN27" s="93">
        <f t="shared" si="24"/>
        <v>1</v>
      </c>
      <c r="DO27" s="93">
        <f t="shared" si="24"/>
        <v>1</v>
      </c>
      <c r="DP27" s="93">
        <f t="shared" si="24"/>
        <v>1</v>
      </c>
      <c r="DQ27" s="93">
        <f t="shared" si="24"/>
        <v>0</v>
      </c>
      <c r="DR27" s="93">
        <f t="shared" si="24"/>
        <v>0</v>
      </c>
      <c r="DS27" s="93">
        <f t="shared" si="24"/>
        <v>0</v>
      </c>
      <c r="DT27" s="93">
        <f t="shared" ref="DT27:DU27" si="25">SUM(DT21:DT26)</f>
        <v>0</v>
      </c>
      <c r="DU27" s="93">
        <f t="shared" si="25"/>
        <v>0</v>
      </c>
      <c r="DV27" s="93">
        <f t="shared" ref="DV27:DW27" si="26">SUM(DV21:DV26)</f>
        <v>0</v>
      </c>
      <c r="DW27" s="93">
        <f t="shared" si="26"/>
        <v>0</v>
      </c>
      <c r="DX27" s="93">
        <f t="shared" ref="DX27:DY27" si="27">SUM(DX21:DX26)</f>
        <v>0</v>
      </c>
      <c r="DY27" s="93">
        <f t="shared" si="27"/>
        <v>0</v>
      </c>
      <c r="DZ27" s="93">
        <f t="shared" ref="DZ27:EA27" si="28">SUM(DZ21:DZ26)</f>
        <v>0</v>
      </c>
      <c r="EA27" s="93">
        <f t="shared" si="28"/>
        <v>0</v>
      </c>
      <c r="EB27" s="93">
        <f>SUM(EB21:EB26)</f>
        <v>1</v>
      </c>
      <c r="EC27" s="93">
        <f>SUM(EC21:EC26)</f>
        <v>1</v>
      </c>
      <c r="ED27" s="93">
        <f>SUM(ED21:ED26)</f>
        <v>1</v>
      </c>
      <c r="EE27" s="111"/>
      <c r="EF27" s="108"/>
      <c r="EG27" s="32"/>
      <c r="EH27" s="9"/>
      <c r="EI27" s="9"/>
      <c r="EJ27" s="9"/>
      <c r="EK27" s="9"/>
      <c r="EL27" s="9"/>
      <c r="EM27" s="37"/>
      <c r="EN27" s="9"/>
      <c r="EO27" s="37"/>
      <c r="EP27" s="9"/>
      <c r="EQ27" s="37"/>
      <c r="ER27" s="9"/>
      <c r="ES27" s="37"/>
      <c r="ET27" s="9"/>
      <c r="EU27" s="37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5"/>
    </row>
    <row r="28" spans="1:23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25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9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25"/>
      <c r="EG28" s="33"/>
      <c r="EH28" s="11"/>
      <c r="EI28" s="11"/>
      <c r="EJ28" s="11"/>
      <c r="EK28" s="11"/>
      <c r="EL28" s="11"/>
      <c r="EM28" s="36"/>
      <c r="EN28" s="11"/>
      <c r="EO28" s="36"/>
      <c r="EP28" s="11"/>
      <c r="EQ28" s="36"/>
      <c r="ER28" s="11"/>
      <c r="ES28" s="36"/>
      <c r="ET28" s="11"/>
      <c r="EU28" s="36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4"/>
    </row>
    <row r="29" spans="1:2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2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25"/>
      <c r="EG29" s="32"/>
      <c r="EH29" s="9"/>
      <c r="EI29" s="9"/>
      <c r="EJ29" s="9"/>
      <c r="EK29" s="9"/>
      <c r="EL29" s="9"/>
      <c r="EM29" s="37"/>
      <c r="EN29" s="9"/>
      <c r="EO29" s="37"/>
      <c r="EP29" s="9"/>
      <c r="EQ29" s="37"/>
      <c r="ER29" s="9"/>
      <c r="ES29" s="37"/>
      <c r="ET29" s="9"/>
      <c r="EU29" s="37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5"/>
    </row>
    <row r="30" spans="1:23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25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25"/>
      <c r="EG30" s="6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36"/>
      <c r="ET30" s="11"/>
      <c r="EU30" s="36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4"/>
    </row>
  </sheetData>
  <mergeCells count="2">
    <mergeCell ref="EN20:EO20"/>
    <mergeCell ref="EP20:EQ20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3"/>
  <sheetViews>
    <sheetView workbookViewId="0">
      <selection activeCell="BU19" sqref="BU19"/>
    </sheetView>
  </sheetViews>
  <sheetFormatPr defaultRowHeight="15" x14ac:dyDescent="0.25"/>
  <cols>
    <col min="1" max="1" width="27" customWidth="1"/>
    <col min="2" max="61" width="6.28515625" hidden="1" customWidth="1"/>
    <col min="62" max="62" width="5.7109375" hidden="1" customWidth="1"/>
    <col min="63" max="63" width="6.28515625" hidden="1" customWidth="1"/>
    <col min="64" max="77" width="6.28515625" customWidth="1"/>
    <col min="78" max="78" width="21.85546875" customWidth="1"/>
    <col min="79" max="136" width="5" hidden="1" customWidth="1"/>
    <col min="137" max="137" width="6" hidden="1" customWidth="1"/>
    <col min="138" max="210" width="5" hidden="1" customWidth="1"/>
    <col min="211" max="242" width="5" customWidth="1"/>
  </cols>
  <sheetData>
    <row r="1" spans="1:242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pans="1:242" s="15" customFormat="1" x14ac:dyDescent="0.25">
      <c r="A2" s="12" t="s">
        <v>60</v>
      </c>
      <c r="B2" s="47">
        <v>27.05</v>
      </c>
      <c r="C2" s="47">
        <v>28.05</v>
      </c>
      <c r="D2" s="47">
        <v>29.05</v>
      </c>
      <c r="E2" s="47" t="s">
        <v>63</v>
      </c>
      <c r="F2" s="47" t="s">
        <v>64</v>
      </c>
      <c r="G2" s="47" t="s">
        <v>65</v>
      </c>
      <c r="H2" s="47" t="s">
        <v>66</v>
      </c>
      <c r="I2" s="47" t="s">
        <v>67</v>
      </c>
      <c r="J2" s="48" t="s">
        <v>68</v>
      </c>
      <c r="K2" s="49" t="s">
        <v>69</v>
      </c>
      <c r="L2" s="49" t="s">
        <v>70</v>
      </c>
      <c r="M2" s="50" t="s">
        <v>71</v>
      </c>
      <c r="N2" s="52" t="s">
        <v>72</v>
      </c>
      <c r="O2" s="53" t="s">
        <v>73</v>
      </c>
      <c r="P2" s="54" t="s">
        <v>74</v>
      </c>
      <c r="Q2" s="55" t="s">
        <v>75</v>
      </c>
      <c r="R2" s="56" t="s">
        <v>76</v>
      </c>
      <c r="S2" s="58" t="s">
        <v>77</v>
      </c>
      <c r="T2" s="59" t="s">
        <v>78</v>
      </c>
      <c r="U2" s="60" t="s">
        <v>79</v>
      </c>
      <c r="V2" s="61" t="s">
        <v>80</v>
      </c>
      <c r="W2" s="62" t="s">
        <v>82</v>
      </c>
      <c r="X2" s="125" t="s">
        <v>83</v>
      </c>
      <c r="Y2" s="125" t="s">
        <v>84</v>
      </c>
      <c r="Z2" s="125" t="s">
        <v>85</v>
      </c>
      <c r="AA2" s="125" t="s">
        <v>86</v>
      </c>
      <c r="AB2" s="62" t="s">
        <v>87</v>
      </c>
      <c r="AC2" s="138" t="s">
        <v>88</v>
      </c>
      <c r="AD2" s="139" t="s">
        <v>89</v>
      </c>
      <c r="AE2" s="140" t="s">
        <v>90</v>
      </c>
      <c r="AF2" s="141" t="s">
        <v>91</v>
      </c>
      <c r="AG2" s="142" t="s">
        <v>92</v>
      </c>
      <c r="AH2" s="144" t="s">
        <v>93</v>
      </c>
      <c r="AI2" s="149" t="s">
        <v>94</v>
      </c>
      <c r="AJ2" s="150" t="s">
        <v>95</v>
      </c>
      <c r="AK2" s="152" t="s">
        <v>96</v>
      </c>
      <c r="AL2" s="153" t="s">
        <v>97</v>
      </c>
      <c r="AM2" s="154" t="s">
        <v>98</v>
      </c>
      <c r="AN2" s="155" t="s">
        <v>99</v>
      </c>
      <c r="AO2" s="156" t="s">
        <v>100</v>
      </c>
      <c r="AP2" s="157" t="s">
        <v>101</v>
      </c>
      <c r="AQ2" s="163" t="s">
        <v>102</v>
      </c>
      <c r="AR2" s="164" t="s">
        <v>103</v>
      </c>
      <c r="AS2" s="165" t="s">
        <v>104</v>
      </c>
      <c r="AT2" s="166" t="s">
        <v>105</v>
      </c>
      <c r="AU2" s="167" t="s">
        <v>106</v>
      </c>
      <c r="AV2" s="167" t="s">
        <v>107</v>
      </c>
      <c r="AW2" s="168" t="s">
        <v>108</v>
      </c>
      <c r="AX2" s="169" t="s">
        <v>109</v>
      </c>
      <c r="AY2" s="170" t="s">
        <v>110</v>
      </c>
      <c r="AZ2" s="171" t="s">
        <v>111</v>
      </c>
      <c r="BA2" s="172" t="s">
        <v>112</v>
      </c>
      <c r="BB2" s="172" t="s">
        <v>113</v>
      </c>
      <c r="BC2" s="173" t="s">
        <v>114</v>
      </c>
      <c r="BD2" s="174" t="s">
        <v>115</v>
      </c>
      <c r="BE2" s="175" t="s">
        <v>116</v>
      </c>
      <c r="BF2" s="176" t="s">
        <v>117</v>
      </c>
      <c r="BG2" s="177" t="s">
        <v>118</v>
      </c>
      <c r="BH2" s="178" t="s">
        <v>119</v>
      </c>
      <c r="BI2" s="179" t="s">
        <v>120</v>
      </c>
      <c r="BJ2" s="180" t="s">
        <v>121</v>
      </c>
      <c r="BK2" s="181" t="s">
        <v>122</v>
      </c>
      <c r="BL2" s="182" t="s">
        <v>123</v>
      </c>
      <c r="BM2" s="183" t="s">
        <v>124</v>
      </c>
      <c r="BN2" s="184" t="s">
        <v>125</v>
      </c>
      <c r="BO2" s="185" t="s">
        <v>126</v>
      </c>
      <c r="BP2" s="186" t="s">
        <v>129</v>
      </c>
      <c r="BQ2" s="188" t="s">
        <v>128</v>
      </c>
      <c r="BR2" s="189" t="s">
        <v>130</v>
      </c>
      <c r="BS2" s="190" t="s">
        <v>131</v>
      </c>
      <c r="BT2" s="191" t="s">
        <v>132</v>
      </c>
      <c r="BU2" s="191" t="s">
        <v>133</v>
      </c>
      <c r="BV2" s="192" t="s">
        <v>134</v>
      </c>
      <c r="BW2" s="199" t="s">
        <v>143</v>
      </c>
      <c r="BX2" s="202" t="s">
        <v>144</v>
      </c>
      <c r="BY2" s="47"/>
      <c r="BZ2" s="42" t="s">
        <v>56</v>
      </c>
      <c r="CA2" s="205">
        <v>27.05</v>
      </c>
      <c r="CB2" s="206"/>
      <c r="CC2" s="205">
        <v>28.05</v>
      </c>
      <c r="CD2" s="206"/>
      <c r="CE2" s="205">
        <v>29.05</v>
      </c>
      <c r="CF2" s="206"/>
      <c r="CG2" s="205" t="s">
        <v>63</v>
      </c>
      <c r="CH2" s="206"/>
      <c r="CI2" s="205" t="s">
        <v>64</v>
      </c>
      <c r="CJ2" s="206"/>
      <c r="CK2" s="205" t="s">
        <v>65</v>
      </c>
      <c r="CL2" s="206"/>
      <c r="CM2" s="205" t="s">
        <v>66</v>
      </c>
      <c r="CN2" s="206"/>
      <c r="CO2" s="205" t="s">
        <v>67</v>
      </c>
      <c r="CP2" s="206"/>
      <c r="CQ2" s="205" t="s">
        <v>68</v>
      </c>
      <c r="CR2" s="206"/>
      <c r="CS2" s="205" t="s">
        <v>69</v>
      </c>
      <c r="CT2" s="206"/>
      <c r="CU2" s="205" t="s">
        <v>70</v>
      </c>
      <c r="CV2" s="206"/>
      <c r="CW2" s="205" t="s">
        <v>71</v>
      </c>
      <c r="CX2" s="206"/>
      <c r="CY2" s="205" t="s">
        <v>72</v>
      </c>
      <c r="CZ2" s="206"/>
      <c r="DA2" s="205" t="s">
        <v>73</v>
      </c>
      <c r="DB2" s="206"/>
      <c r="DC2" s="205" t="s">
        <v>74</v>
      </c>
      <c r="DD2" s="206"/>
      <c r="DE2" s="205" t="s">
        <v>75</v>
      </c>
      <c r="DF2" s="206"/>
      <c r="DG2" s="205" t="s">
        <v>76</v>
      </c>
      <c r="DH2" s="206"/>
      <c r="DI2" s="205" t="s">
        <v>77</v>
      </c>
      <c r="DJ2" s="206"/>
      <c r="DK2" s="205" t="s">
        <v>78</v>
      </c>
      <c r="DL2" s="206"/>
      <c r="DM2" s="205" t="s">
        <v>79</v>
      </c>
      <c r="DN2" s="206"/>
      <c r="DO2" s="205" t="s">
        <v>80</v>
      </c>
      <c r="DP2" s="206"/>
      <c r="DQ2" s="205" t="s">
        <v>82</v>
      </c>
      <c r="DR2" s="206"/>
      <c r="DS2" s="205" t="s">
        <v>83</v>
      </c>
      <c r="DT2" s="206"/>
      <c r="DU2" s="205" t="s">
        <v>84</v>
      </c>
      <c r="DV2" s="206"/>
      <c r="DW2" s="205" t="s">
        <v>85</v>
      </c>
      <c r="DX2" s="206"/>
      <c r="DY2" s="205" t="s">
        <v>86</v>
      </c>
      <c r="DZ2" s="206"/>
      <c r="EA2" s="205" t="s">
        <v>87</v>
      </c>
      <c r="EB2" s="206"/>
      <c r="EC2" s="205" t="s">
        <v>88</v>
      </c>
      <c r="ED2" s="206"/>
      <c r="EE2" s="205" t="s">
        <v>89</v>
      </c>
      <c r="EF2" s="206"/>
      <c r="EG2" s="205" t="s">
        <v>90</v>
      </c>
      <c r="EH2" s="206"/>
      <c r="EI2" s="205" t="s">
        <v>91</v>
      </c>
      <c r="EJ2" s="206"/>
      <c r="EK2" s="205" t="s">
        <v>92</v>
      </c>
      <c r="EL2" s="206"/>
      <c r="EM2" s="205" t="s">
        <v>93</v>
      </c>
      <c r="EN2" s="206"/>
      <c r="EO2" s="205" t="s">
        <v>94</v>
      </c>
      <c r="EP2" s="206"/>
      <c r="EQ2" s="205" t="s">
        <v>95</v>
      </c>
      <c r="ER2" s="206"/>
      <c r="ES2" s="205" t="s">
        <v>96</v>
      </c>
      <c r="ET2" s="206"/>
      <c r="EU2" s="205" t="s">
        <v>97</v>
      </c>
      <c r="EV2" s="206"/>
      <c r="EW2" s="205" t="s">
        <v>98</v>
      </c>
      <c r="EX2" s="206"/>
      <c r="EY2" s="205" t="s">
        <v>99</v>
      </c>
      <c r="EZ2" s="206"/>
      <c r="FA2" s="205" t="s">
        <v>100</v>
      </c>
      <c r="FB2" s="206"/>
      <c r="FC2" s="205" t="s">
        <v>101</v>
      </c>
      <c r="FD2" s="206"/>
      <c r="FE2" s="205" t="s">
        <v>102</v>
      </c>
      <c r="FF2" s="206"/>
      <c r="FG2" s="205" t="s">
        <v>103</v>
      </c>
      <c r="FH2" s="206"/>
      <c r="FI2" s="205" t="s">
        <v>104</v>
      </c>
      <c r="FJ2" s="206"/>
      <c r="FK2" s="205" t="s">
        <v>105</v>
      </c>
      <c r="FL2" s="206"/>
      <c r="FM2" s="205" t="s">
        <v>106</v>
      </c>
      <c r="FN2" s="206"/>
      <c r="FO2" s="205" t="s">
        <v>107</v>
      </c>
      <c r="FP2" s="206"/>
      <c r="FQ2" s="205" t="s">
        <v>108</v>
      </c>
      <c r="FR2" s="206"/>
      <c r="FS2" s="205" t="s">
        <v>109</v>
      </c>
      <c r="FT2" s="206"/>
      <c r="FU2" s="205" t="s">
        <v>110</v>
      </c>
      <c r="FV2" s="206"/>
      <c r="FW2" s="205" t="s">
        <v>111</v>
      </c>
      <c r="FX2" s="206"/>
      <c r="FY2" s="205" t="s">
        <v>112</v>
      </c>
      <c r="FZ2" s="206"/>
      <c r="GA2" s="205" t="s">
        <v>113</v>
      </c>
      <c r="GB2" s="206"/>
      <c r="GC2" s="205" t="s">
        <v>114</v>
      </c>
      <c r="GD2" s="206"/>
      <c r="GE2" s="205" t="s">
        <v>115</v>
      </c>
      <c r="GF2" s="206"/>
      <c r="GG2" s="205" t="s">
        <v>116</v>
      </c>
      <c r="GH2" s="206"/>
      <c r="GI2" s="205" t="s">
        <v>117</v>
      </c>
      <c r="GJ2" s="206"/>
      <c r="GK2" s="205" t="s">
        <v>118</v>
      </c>
      <c r="GL2" s="206"/>
      <c r="GM2" s="205" t="s">
        <v>119</v>
      </c>
      <c r="GN2" s="206"/>
      <c r="GO2" s="205" t="s">
        <v>120</v>
      </c>
      <c r="GP2" s="206"/>
      <c r="GQ2" s="205" t="s">
        <v>121</v>
      </c>
      <c r="GR2" s="206"/>
      <c r="GS2" s="205" t="s">
        <v>122</v>
      </c>
      <c r="GT2" s="206"/>
      <c r="GU2" s="205" t="s">
        <v>123</v>
      </c>
      <c r="GV2" s="206"/>
      <c r="GW2" s="205" t="s">
        <v>124</v>
      </c>
      <c r="GX2" s="206"/>
      <c r="GY2" s="205" t="s">
        <v>125</v>
      </c>
      <c r="GZ2" s="206"/>
      <c r="HA2" s="205" t="s">
        <v>126</v>
      </c>
      <c r="HB2" s="206"/>
      <c r="HC2" s="205" t="s">
        <v>129</v>
      </c>
      <c r="HD2" s="206"/>
      <c r="HE2" s="205" t="s">
        <v>128</v>
      </c>
      <c r="HF2" s="206"/>
      <c r="HG2" s="205" t="s">
        <v>130</v>
      </c>
      <c r="HH2" s="206"/>
      <c r="HI2" s="205" t="s">
        <v>131</v>
      </c>
      <c r="HJ2" s="206"/>
      <c r="HK2" s="205" t="s">
        <v>132</v>
      </c>
      <c r="HL2" s="206"/>
      <c r="HM2" s="205" t="s">
        <v>133</v>
      </c>
      <c r="HN2" s="206"/>
      <c r="HO2" s="205" t="s">
        <v>134</v>
      </c>
      <c r="HP2" s="206"/>
      <c r="HQ2" s="205" t="s">
        <v>143</v>
      </c>
      <c r="HR2" s="206"/>
      <c r="HS2" s="205" t="s">
        <v>144</v>
      </c>
      <c r="HT2" s="206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207"/>
      <c r="IH2" s="207"/>
    </row>
    <row r="3" spans="1:242" x14ac:dyDescent="0.25">
      <c r="A3" s="5" t="s">
        <v>52</v>
      </c>
      <c r="B3" s="9">
        <v>40</v>
      </c>
      <c r="C3" s="9">
        <v>37</v>
      </c>
      <c r="D3" s="9">
        <v>36</v>
      </c>
      <c r="E3" s="9">
        <v>31</v>
      </c>
      <c r="F3" s="9">
        <v>29</v>
      </c>
      <c r="G3" s="9">
        <v>25</v>
      </c>
      <c r="H3" s="9">
        <v>23</v>
      </c>
      <c r="I3" s="9">
        <v>22</v>
      </c>
      <c r="J3" s="9">
        <v>22</v>
      </c>
      <c r="K3" s="9">
        <v>20</v>
      </c>
      <c r="L3" s="9">
        <v>19</v>
      </c>
      <c r="M3" s="9">
        <v>19</v>
      </c>
      <c r="N3" s="9">
        <v>22</v>
      </c>
      <c r="O3" s="9">
        <v>24</v>
      </c>
      <c r="P3" s="9">
        <v>25</v>
      </c>
      <c r="Q3" s="9">
        <v>24</v>
      </c>
      <c r="R3" s="9">
        <v>25</v>
      </c>
      <c r="S3" s="9">
        <v>25</v>
      </c>
      <c r="T3" s="9">
        <v>28</v>
      </c>
      <c r="U3" s="9">
        <v>21</v>
      </c>
      <c r="V3" s="9">
        <v>24</v>
      </c>
      <c r="W3" s="9">
        <v>21</v>
      </c>
      <c r="X3" s="121">
        <v>18</v>
      </c>
      <c r="Y3" s="121">
        <v>16</v>
      </c>
      <c r="Z3" s="121">
        <v>14</v>
      </c>
      <c r="AA3" s="121">
        <v>15</v>
      </c>
      <c r="AB3" s="5">
        <v>15</v>
      </c>
      <c r="AC3" s="9">
        <v>29</v>
      </c>
      <c r="AD3" s="9">
        <v>26</v>
      </c>
      <c r="AE3" s="9">
        <v>28</v>
      </c>
      <c r="AF3" s="9">
        <v>28</v>
      </c>
      <c r="AG3" s="9">
        <v>28</v>
      </c>
      <c r="AH3" s="9">
        <v>27</v>
      </c>
      <c r="AI3" s="9">
        <v>24</v>
      </c>
      <c r="AJ3" s="9">
        <v>23</v>
      </c>
      <c r="AK3" s="9">
        <v>22</v>
      </c>
      <c r="AL3" s="9">
        <v>21</v>
      </c>
      <c r="AM3" s="9">
        <v>25</v>
      </c>
      <c r="AN3" s="9">
        <v>25</v>
      </c>
      <c r="AO3" s="9">
        <v>26</v>
      </c>
      <c r="AP3" s="9">
        <v>25</v>
      </c>
      <c r="AQ3" s="9">
        <v>24</v>
      </c>
      <c r="AR3" s="9">
        <v>25</v>
      </c>
      <c r="AS3" s="9">
        <v>30</v>
      </c>
      <c r="AT3" s="9">
        <v>30</v>
      </c>
      <c r="AU3" s="9">
        <v>32</v>
      </c>
      <c r="AV3" s="9">
        <v>32</v>
      </c>
      <c r="AW3" s="9">
        <v>30</v>
      </c>
      <c r="AX3" s="9">
        <v>31</v>
      </c>
      <c r="AY3" s="9">
        <v>29</v>
      </c>
      <c r="AZ3" s="9">
        <v>29</v>
      </c>
      <c r="BA3" s="9">
        <v>29</v>
      </c>
      <c r="BB3" s="9">
        <v>29</v>
      </c>
      <c r="BC3" s="9">
        <v>21</v>
      </c>
      <c r="BD3" s="9">
        <v>20</v>
      </c>
      <c r="BE3" s="9">
        <v>21</v>
      </c>
      <c r="BF3" s="9">
        <v>25</v>
      </c>
      <c r="BG3" s="9">
        <v>23</v>
      </c>
      <c r="BH3" s="9">
        <v>26</v>
      </c>
      <c r="BI3" s="9">
        <v>31</v>
      </c>
      <c r="BJ3" s="9">
        <v>34</v>
      </c>
      <c r="BK3" s="9">
        <v>36</v>
      </c>
      <c r="BL3" s="9">
        <v>35</v>
      </c>
      <c r="BM3" s="9">
        <v>27</v>
      </c>
      <c r="BN3" s="9">
        <v>35</v>
      </c>
      <c r="BO3" s="9">
        <v>36</v>
      </c>
      <c r="BP3" s="9">
        <v>32</v>
      </c>
      <c r="BQ3" s="9">
        <v>27</v>
      </c>
      <c r="BR3" s="9">
        <v>27</v>
      </c>
      <c r="BS3" s="9">
        <v>37</v>
      </c>
      <c r="BT3" s="9">
        <v>35</v>
      </c>
      <c r="BU3" s="9">
        <v>30</v>
      </c>
      <c r="BV3" s="9">
        <v>33</v>
      </c>
      <c r="BW3" s="9">
        <v>32</v>
      </c>
      <c r="BX3" s="9">
        <v>38</v>
      </c>
      <c r="BY3" s="9"/>
      <c r="BZ3" s="146" t="s">
        <v>55</v>
      </c>
      <c r="CA3" s="34" t="s">
        <v>59</v>
      </c>
      <c r="CB3" s="35" t="s">
        <v>58</v>
      </c>
      <c r="CC3" s="34" t="s">
        <v>59</v>
      </c>
      <c r="CD3" s="35" t="s">
        <v>58</v>
      </c>
      <c r="CE3" s="34" t="s">
        <v>59</v>
      </c>
      <c r="CF3" s="35" t="s">
        <v>58</v>
      </c>
      <c r="CG3" s="34" t="s">
        <v>59</v>
      </c>
      <c r="CH3" s="35" t="s">
        <v>58</v>
      </c>
      <c r="CI3" s="34" t="s">
        <v>59</v>
      </c>
      <c r="CJ3" s="35" t="s">
        <v>58</v>
      </c>
      <c r="CK3" s="34" t="s">
        <v>59</v>
      </c>
      <c r="CL3" s="35" t="s">
        <v>58</v>
      </c>
      <c r="CM3" s="34" t="s">
        <v>59</v>
      </c>
      <c r="CN3" s="35" t="s">
        <v>58</v>
      </c>
      <c r="CO3" s="34" t="s">
        <v>59</v>
      </c>
      <c r="CP3" s="35" t="s">
        <v>58</v>
      </c>
      <c r="CQ3" s="34" t="s">
        <v>59</v>
      </c>
      <c r="CR3" s="35" t="s">
        <v>58</v>
      </c>
      <c r="CS3" s="34" t="s">
        <v>59</v>
      </c>
      <c r="CT3" s="35" t="s">
        <v>58</v>
      </c>
      <c r="CU3" s="34" t="s">
        <v>59</v>
      </c>
      <c r="CV3" s="35" t="s">
        <v>58</v>
      </c>
      <c r="CW3" s="34" t="s">
        <v>59</v>
      </c>
      <c r="CX3" s="35" t="s">
        <v>58</v>
      </c>
      <c r="CY3" s="34" t="s">
        <v>59</v>
      </c>
      <c r="CZ3" s="35" t="s">
        <v>58</v>
      </c>
      <c r="DA3" s="34" t="s">
        <v>59</v>
      </c>
      <c r="DB3" s="35" t="s">
        <v>58</v>
      </c>
      <c r="DC3" s="34" t="s">
        <v>59</v>
      </c>
      <c r="DD3" s="35" t="s">
        <v>58</v>
      </c>
      <c r="DE3" s="34" t="s">
        <v>59</v>
      </c>
      <c r="DF3" s="35" t="s">
        <v>58</v>
      </c>
      <c r="DG3" s="34" t="s">
        <v>59</v>
      </c>
      <c r="DH3" s="35" t="s">
        <v>58</v>
      </c>
      <c r="DI3" s="34" t="s">
        <v>59</v>
      </c>
      <c r="DJ3" s="35" t="s">
        <v>58</v>
      </c>
      <c r="DK3" s="34" t="s">
        <v>59</v>
      </c>
      <c r="DL3" s="35" t="s">
        <v>58</v>
      </c>
      <c r="DM3" s="34" t="s">
        <v>59</v>
      </c>
      <c r="DN3" s="35" t="s">
        <v>58</v>
      </c>
      <c r="DO3" s="34" t="s">
        <v>59</v>
      </c>
      <c r="DP3" s="35" t="s">
        <v>58</v>
      </c>
      <c r="DQ3" s="34" t="s">
        <v>59</v>
      </c>
      <c r="DR3" s="35" t="s">
        <v>58</v>
      </c>
      <c r="DS3" s="129" t="s">
        <v>59</v>
      </c>
      <c r="DT3" s="130" t="s">
        <v>58</v>
      </c>
      <c r="DU3" s="129" t="s">
        <v>59</v>
      </c>
      <c r="DV3" s="130" t="s">
        <v>58</v>
      </c>
      <c r="DW3" s="129" t="s">
        <v>59</v>
      </c>
      <c r="DX3" s="130" t="s">
        <v>58</v>
      </c>
      <c r="DY3" s="129" t="s">
        <v>59</v>
      </c>
      <c r="DZ3" s="130" t="s">
        <v>58</v>
      </c>
      <c r="EA3" s="129" t="s">
        <v>59</v>
      </c>
      <c r="EB3" s="130" t="s">
        <v>58</v>
      </c>
      <c r="EC3" s="129" t="s">
        <v>59</v>
      </c>
      <c r="ED3" s="130" t="s">
        <v>58</v>
      </c>
      <c r="EE3" s="129" t="s">
        <v>59</v>
      </c>
      <c r="EF3" s="130" t="s">
        <v>58</v>
      </c>
      <c r="EG3" s="129" t="s">
        <v>59</v>
      </c>
      <c r="EH3" s="130" t="s">
        <v>58</v>
      </c>
      <c r="EI3" s="129" t="s">
        <v>59</v>
      </c>
      <c r="EJ3" s="130" t="s">
        <v>58</v>
      </c>
      <c r="EK3" s="129" t="s">
        <v>59</v>
      </c>
      <c r="EL3" s="130" t="s">
        <v>58</v>
      </c>
      <c r="EM3" s="129" t="s">
        <v>59</v>
      </c>
      <c r="EN3" s="130" t="s">
        <v>58</v>
      </c>
      <c r="EO3" s="129" t="s">
        <v>59</v>
      </c>
      <c r="EP3" s="130" t="s">
        <v>58</v>
      </c>
      <c r="EQ3" s="129" t="s">
        <v>59</v>
      </c>
      <c r="ER3" s="130" t="s">
        <v>58</v>
      </c>
      <c r="ES3" s="129" t="s">
        <v>59</v>
      </c>
      <c r="ET3" s="130" t="s">
        <v>58</v>
      </c>
      <c r="EU3" s="129" t="s">
        <v>59</v>
      </c>
      <c r="EV3" s="130" t="s">
        <v>58</v>
      </c>
      <c r="EW3" s="129" t="s">
        <v>59</v>
      </c>
      <c r="EX3" s="130" t="s">
        <v>58</v>
      </c>
      <c r="EY3" s="129" t="s">
        <v>59</v>
      </c>
      <c r="EZ3" s="158" t="s">
        <v>58</v>
      </c>
      <c r="FA3" s="129" t="s">
        <v>59</v>
      </c>
      <c r="FB3" s="158" t="s">
        <v>58</v>
      </c>
      <c r="FC3" s="129" t="s">
        <v>59</v>
      </c>
      <c r="FD3" s="158" t="s">
        <v>58</v>
      </c>
      <c r="FE3" s="129" t="s">
        <v>59</v>
      </c>
      <c r="FF3" s="158" t="s">
        <v>58</v>
      </c>
      <c r="FG3" s="129" t="s">
        <v>59</v>
      </c>
      <c r="FH3" s="158" t="s">
        <v>58</v>
      </c>
      <c r="FI3" s="129" t="s">
        <v>59</v>
      </c>
      <c r="FJ3" s="158" t="s">
        <v>58</v>
      </c>
      <c r="FK3" s="129" t="s">
        <v>59</v>
      </c>
      <c r="FL3" s="158" t="s">
        <v>58</v>
      </c>
      <c r="FM3" s="129" t="s">
        <v>59</v>
      </c>
      <c r="FN3" s="158" t="s">
        <v>58</v>
      </c>
      <c r="FO3" s="129" t="s">
        <v>59</v>
      </c>
      <c r="FP3" s="158" t="s">
        <v>58</v>
      </c>
      <c r="FQ3" s="129" t="s">
        <v>59</v>
      </c>
      <c r="FR3" s="158" t="s">
        <v>58</v>
      </c>
      <c r="FS3" s="129" t="s">
        <v>59</v>
      </c>
      <c r="FT3" s="158" t="s">
        <v>58</v>
      </c>
      <c r="FU3" s="129" t="s">
        <v>59</v>
      </c>
      <c r="FV3" s="158" t="s">
        <v>58</v>
      </c>
      <c r="FW3" s="129" t="s">
        <v>59</v>
      </c>
      <c r="FX3" s="158" t="s">
        <v>58</v>
      </c>
      <c r="FY3" s="129" t="s">
        <v>59</v>
      </c>
      <c r="FZ3" s="158" t="s">
        <v>58</v>
      </c>
      <c r="GA3" s="129" t="s">
        <v>59</v>
      </c>
      <c r="GB3" s="158" t="s">
        <v>58</v>
      </c>
      <c r="GC3" s="129" t="s">
        <v>59</v>
      </c>
      <c r="GD3" s="158" t="s">
        <v>58</v>
      </c>
      <c r="GE3" s="129" t="s">
        <v>59</v>
      </c>
      <c r="GF3" s="158" t="s">
        <v>58</v>
      </c>
      <c r="GG3" s="129" t="s">
        <v>59</v>
      </c>
      <c r="GH3" s="158" t="s">
        <v>58</v>
      </c>
      <c r="GI3" s="129" t="s">
        <v>59</v>
      </c>
      <c r="GJ3" s="158" t="s">
        <v>58</v>
      </c>
      <c r="GK3" s="129" t="s">
        <v>59</v>
      </c>
      <c r="GL3" s="158" t="s">
        <v>58</v>
      </c>
      <c r="GM3" s="129" t="s">
        <v>59</v>
      </c>
      <c r="GN3" s="158" t="s">
        <v>58</v>
      </c>
      <c r="GO3" s="129" t="s">
        <v>59</v>
      </c>
      <c r="GP3" s="158" t="s">
        <v>58</v>
      </c>
      <c r="GQ3" s="129" t="s">
        <v>59</v>
      </c>
      <c r="GR3" s="158" t="s">
        <v>58</v>
      </c>
      <c r="GS3" s="129" t="s">
        <v>59</v>
      </c>
      <c r="GT3" s="158" t="s">
        <v>58</v>
      </c>
      <c r="GU3" s="129" t="s">
        <v>59</v>
      </c>
      <c r="GV3" s="158" t="s">
        <v>58</v>
      </c>
      <c r="GW3" s="129" t="s">
        <v>59</v>
      </c>
      <c r="GX3" s="158" t="s">
        <v>58</v>
      </c>
      <c r="GY3" s="129" t="s">
        <v>59</v>
      </c>
      <c r="GZ3" s="158" t="s">
        <v>58</v>
      </c>
      <c r="HA3" s="129" t="s">
        <v>59</v>
      </c>
      <c r="HB3" s="158" t="s">
        <v>58</v>
      </c>
      <c r="HC3" s="129" t="s">
        <v>59</v>
      </c>
      <c r="HD3" s="158" t="s">
        <v>58</v>
      </c>
      <c r="HE3" s="129" t="s">
        <v>59</v>
      </c>
      <c r="HF3" s="158" t="s">
        <v>58</v>
      </c>
      <c r="HG3" s="129" t="s">
        <v>59</v>
      </c>
      <c r="HH3" s="158" t="s">
        <v>58</v>
      </c>
      <c r="HI3" s="129" t="s">
        <v>59</v>
      </c>
      <c r="HJ3" s="193" t="s">
        <v>58</v>
      </c>
      <c r="HK3" s="129" t="s">
        <v>59</v>
      </c>
      <c r="HL3" s="193" t="s">
        <v>58</v>
      </c>
      <c r="HM3" s="129" t="s">
        <v>59</v>
      </c>
      <c r="HN3" s="193" t="s">
        <v>58</v>
      </c>
      <c r="HO3" s="129" t="s">
        <v>59</v>
      </c>
      <c r="HP3" s="193" t="s">
        <v>58</v>
      </c>
      <c r="HQ3" s="129" t="s">
        <v>59</v>
      </c>
      <c r="HR3" s="193" t="s">
        <v>58</v>
      </c>
      <c r="HS3" s="129" t="s">
        <v>59</v>
      </c>
      <c r="HT3" s="193" t="s">
        <v>58</v>
      </c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29"/>
      <c r="IH3" s="158"/>
    </row>
    <row r="4" spans="1:242" x14ac:dyDescent="0.25">
      <c r="A4" s="4" t="s">
        <v>53</v>
      </c>
      <c r="B4" s="11">
        <v>5</v>
      </c>
      <c r="C4" s="11">
        <v>5</v>
      </c>
      <c r="D4" s="11">
        <v>5</v>
      </c>
      <c r="E4" s="11">
        <v>5</v>
      </c>
      <c r="F4" s="11">
        <v>5</v>
      </c>
      <c r="G4" s="11">
        <v>5</v>
      </c>
      <c r="H4" s="11">
        <v>4</v>
      </c>
      <c r="I4" s="11">
        <v>5</v>
      </c>
      <c r="J4" s="11">
        <v>5</v>
      </c>
      <c r="K4" s="11">
        <v>3</v>
      </c>
      <c r="L4" s="11">
        <v>3</v>
      </c>
      <c r="M4" s="11">
        <v>2</v>
      </c>
      <c r="N4" s="11">
        <v>2</v>
      </c>
      <c r="O4" s="11">
        <v>2</v>
      </c>
      <c r="P4" s="11">
        <v>3</v>
      </c>
      <c r="Q4" s="11">
        <v>3</v>
      </c>
      <c r="R4" s="11">
        <v>3</v>
      </c>
      <c r="S4" s="11">
        <v>3</v>
      </c>
      <c r="T4" s="11">
        <v>3</v>
      </c>
      <c r="U4" s="11">
        <v>2</v>
      </c>
      <c r="V4" s="11">
        <v>3</v>
      </c>
      <c r="W4" s="11">
        <v>4</v>
      </c>
      <c r="X4" s="115">
        <v>3</v>
      </c>
      <c r="Y4" s="115">
        <v>3</v>
      </c>
      <c r="Z4" s="115">
        <v>3</v>
      </c>
      <c r="AA4" s="115">
        <v>3</v>
      </c>
      <c r="AB4" s="4">
        <v>3</v>
      </c>
      <c r="AC4" s="11">
        <v>2</v>
      </c>
      <c r="AD4" s="11">
        <v>2</v>
      </c>
      <c r="AE4" s="11">
        <v>3</v>
      </c>
      <c r="AF4" s="11">
        <v>3</v>
      </c>
      <c r="AG4" s="11">
        <v>3</v>
      </c>
      <c r="AH4" s="11">
        <v>3</v>
      </c>
      <c r="AI4" s="11">
        <v>4</v>
      </c>
      <c r="AJ4" s="11">
        <v>4</v>
      </c>
      <c r="AK4" s="11">
        <v>4</v>
      </c>
      <c r="AL4" s="11">
        <v>4</v>
      </c>
      <c r="AM4" s="11">
        <v>3</v>
      </c>
      <c r="AN4" s="11">
        <v>2</v>
      </c>
      <c r="AO4" s="11">
        <v>4</v>
      </c>
      <c r="AP4" s="11">
        <v>4</v>
      </c>
      <c r="AQ4" s="11">
        <v>4</v>
      </c>
      <c r="AR4" s="11">
        <v>4</v>
      </c>
      <c r="AS4" s="11">
        <v>6</v>
      </c>
      <c r="AT4" s="11">
        <v>5</v>
      </c>
      <c r="AU4" s="11">
        <v>6</v>
      </c>
      <c r="AV4" s="11">
        <v>6</v>
      </c>
      <c r="AW4" s="11">
        <v>6</v>
      </c>
      <c r="AX4" s="11">
        <v>7</v>
      </c>
      <c r="AY4" s="11">
        <v>10</v>
      </c>
      <c r="AZ4" s="11">
        <v>10</v>
      </c>
      <c r="BA4" s="11">
        <v>10</v>
      </c>
      <c r="BB4" s="11">
        <v>10</v>
      </c>
      <c r="BC4" s="11">
        <v>10</v>
      </c>
      <c r="BD4" s="11">
        <v>9</v>
      </c>
      <c r="BE4" s="11">
        <v>9</v>
      </c>
      <c r="BF4" s="11">
        <v>8</v>
      </c>
      <c r="BG4" s="11">
        <v>6</v>
      </c>
      <c r="BH4" s="11">
        <v>8</v>
      </c>
      <c r="BI4" s="11">
        <v>8</v>
      </c>
      <c r="BJ4" s="11">
        <v>8</v>
      </c>
      <c r="BK4" s="11">
        <v>8</v>
      </c>
      <c r="BL4" s="11">
        <v>8</v>
      </c>
      <c r="BM4" s="11">
        <v>7</v>
      </c>
      <c r="BN4" s="11">
        <v>6</v>
      </c>
      <c r="BO4" s="11">
        <v>6</v>
      </c>
      <c r="BP4" s="11">
        <v>6</v>
      </c>
      <c r="BQ4" s="11">
        <v>6</v>
      </c>
      <c r="BR4" s="11">
        <v>6</v>
      </c>
      <c r="BS4" s="11">
        <v>4</v>
      </c>
      <c r="BT4" s="11">
        <v>3</v>
      </c>
      <c r="BU4" s="11">
        <v>3</v>
      </c>
      <c r="BV4" s="11">
        <v>10</v>
      </c>
      <c r="BW4" s="11">
        <v>11</v>
      </c>
      <c r="BX4" s="11">
        <v>11</v>
      </c>
      <c r="BY4" s="11"/>
      <c r="BZ4" s="16" t="s">
        <v>57</v>
      </c>
      <c r="CA4" s="11">
        <v>1</v>
      </c>
      <c r="CB4" s="36">
        <f>CA4*100/47</f>
        <v>2.1276595744680851</v>
      </c>
      <c r="CC4" s="11">
        <v>1</v>
      </c>
      <c r="CD4" s="36">
        <f>CC4*100/44</f>
        <v>2.2727272727272729</v>
      </c>
      <c r="CE4" s="11">
        <v>1</v>
      </c>
      <c r="CF4" s="36">
        <f>CE4*100/CE12</f>
        <v>2.3255813953488373</v>
      </c>
      <c r="CG4" s="11">
        <v>1</v>
      </c>
      <c r="CH4" s="36">
        <f>CG4*100/38</f>
        <v>2.6315789473684212</v>
      </c>
      <c r="CI4" s="11">
        <v>0</v>
      </c>
      <c r="CJ4" s="11">
        <v>0</v>
      </c>
      <c r="CK4" s="11">
        <v>0</v>
      </c>
      <c r="CL4" s="11">
        <v>0</v>
      </c>
      <c r="CM4" s="11">
        <v>0</v>
      </c>
      <c r="CN4" s="36">
        <v>0</v>
      </c>
      <c r="CO4" s="36">
        <v>0</v>
      </c>
      <c r="CP4" s="36">
        <v>0</v>
      </c>
      <c r="CQ4" s="11">
        <v>0</v>
      </c>
      <c r="CR4" s="36">
        <v>0</v>
      </c>
      <c r="CS4" s="11">
        <v>0</v>
      </c>
      <c r="CT4" s="11">
        <v>0</v>
      </c>
      <c r="CU4" s="11">
        <v>0</v>
      </c>
      <c r="CV4" s="11">
        <v>0</v>
      </c>
      <c r="CW4" s="11">
        <v>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0</v>
      </c>
      <c r="DD4" s="11">
        <v>0</v>
      </c>
      <c r="DE4" s="11">
        <v>0</v>
      </c>
      <c r="DF4" s="11">
        <v>0</v>
      </c>
      <c r="DG4" s="11">
        <v>0</v>
      </c>
      <c r="DH4" s="11">
        <v>0</v>
      </c>
      <c r="DI4" s="11">
        <v>0</v>
      </c>
      <c r="DJ4" s="11">
        <v>0</v>
      </c>
      <c r="DK4" s="11">
        <v>1</v>
      </c>
      <c r="DL4" s="36">
        <f>DK4*100/32</f>
        <v>3.125</v>
      </c>
      <c r="DM4" s="11">
        <v>1</v>
      </c>
      <c r="DN4" s="36">
        <f>DM4*100/24</f>
        <v>4.166666666666667</v>
      </c>
      <c r="DO4" s="36">
        <v>0</v>
      </c>
      <c r="DP4" s="36">
        <v>0</v>
      </c>
      <c r="DQ4" s="36">
        <v>0</v>
      </c>
      <c r="DR4" s="36">
        <v>0</v>
      </c>
      <c r="DS4" s="115">
        <v>0</v>
      </c>
      <c r="DT4" s="115">
        <v>0</v>
      </c>
      <c r="DU4" s="97">
        <v>0</v>
      </c>
      <c r="DV4" s="36">
        <v>0</v>
      </c>
      <c r="DW4" s="36">
        <v>0</v>
      </c>
      <c r="DX4" s="36">
        <v>0</v>
      </c>
      <c r="DY4" s="36">
        <v>0</v>
      </c>
      <c r="DZ4" s="36">
        <v>0</v>
      </c>
      <c r="EA4" s="36">
        <v>0</v>
      </c>
      <c r="EB4" s="36">
        <v>0</v>
      </c>
      <c r="EC4" s="36">
        <v>0</v>
      </c>
      <c r="ED4" s="36">
        <v>0</v>
      </c>
      <c r="EE4" s="36">
        <v>0</v>
      </c>
      <c r="EF4" s="36">
        <v>0</v>
      </c>
      <c r="EG4" s="36">
        <v>0</v>
      </c>
      <c r="EH4" s="36">
        <v>0</v>
      </c>
      <c r="EI4" s="36">
        <v>0</v>
      </c>
      <c r="EJ4" s="36">
        <v>0</v>
      </c>
      <c r="EK4" s="36">
        <v>0</v>
      </c>
      <c r="EL4" s="36">
        <v>0</v>
      </c>
      <c r="EM4" s="36">
        <v>0</v>
      </c>
      <c r="EN4" s="36">
        <v>0</v>
      </c>
      <c r="EO4" s="36">
        <v>0</v>
      </c>
      <c r="EP4" s="36">
        <v>0</v>
      </c>
      <c r="EQ4" s="36">
        <v>0</v>
      </c>
      <c r="ER4" s="36">
        <v>0</v>
      </c>
      <c r="ES4" s="36">
        <v>0</v>
      </c>
      <c r="ET4" s="36">
        <v>0</v>
      </c>
      <c r="EU4" s="36">
        <v>0</v>
      </c>
      <c r="EV4" s="36">
        <v>0</v>
      </c>
      <c r="EW4" s="36">
        <v>0</v>
      </c>
      <c r="EX4" s="36">
        <v>0</v>
      </c>
      <c r="EY4" s="11">
        <v>0</v>
      </c>
      <c r="EZ4" s="4">
        <v>0</v>
      </c>
      <c r="FA4" s="11">
        <v>0</v>
      </c>
      <c r="FB4" s="11">
        <v>0</v>
      </c>
      <c r="FC4" s="11">
        <v>0</v>
      </c>
      <c r="FD4" s="11">
        <v>0</v>
      </c>
      <c r="FE4" s="11">
        <v>0</v>
      </c>
      <c r="FF4" s="11">
        <v>0</v>
      </c>
      <c r="FG4" s="11">
        <v>0</v>
      </c>
      <c r="FH4" s="11">
        <v>0</v>
      </c>
      <c r="FI4" s="11">
        <v>1</v>
      </c>
      <c r="FJ4" s="36">
        <f>FI4*100/37</f>
        <v>2.7027027027027026</v>
      </c>
      <c r="FK4" s="11">
        <v>1</v>
      </c>
      <c r="FL4" s="36">
        <f>FK4*100/36</f>
        <v>2.7777777777777777</v>
      </c>
      <c r="FM4" s="11">
        <v>1</v>
      </c>
      <c r="FN4" s="36">
        <f>FM4*100/39</f>
        <v>2.5641025641025643</v>
      </c>
      <c r="FO4" s="11">
        <v>1</v>
      </c>
      <c r="FP4" s="36">
        <f>FO4*100/39</f>
        <v>2.5641025641025643</v>
      </c>
      <c r="FQ4" s="11">
        <v>1</v>
      </c>
      <c r="FR4" s="36">
        <f>FQ4*100/36</f>
        <v>2.7777777777777777</v>
      </c>
      <c r="FS4" s="11">
        <v>1</v>
      </c>
      <c r="FT4" s="36">
        <f>FS4*100/38</f>
        <v>2.6315789473684212</v>
      </c>
      <c r="FU4" s="11">
        <v>1</v>
      </c>
      <c r="FV4" s="36">
        <f>FU4*100/39</f>
        <v>2.5641025641025643</v>
      </c>
      <c r="FW4" s="11">
        <v>1</v>
      </c>
      <c r="FX4" s="36">
        <f>FW4*100/39</f>
        <v>2.5641025641025643</v>
      </c>
      <c r="FY4" s="36">
        <v>1</v>
      </c>
      <c r="FZ4" s="36">
        <f>FY4*100/39</f>
        <v>2.5641025641025643</v>
      </c>
      <c r="GA4" s="36">
        <v>2</v>
      </c>
      <c r="GB4" s="36">
        <f>GA4*100/39</f>
        <v>5.1282051282051286</v>
      </c>
      <c r="GC4" s="36">
        <v>2</v>
      </c>
      <c r="GD4" s="36">
        <f>GC4*100/31</f>
        <v>6.4516129032258061</v>
      </c>
      <c r="GE4" s="36">
        <v>2</v>
      </c>
      <c r="GF4" s="36">
        <f>GE4*100/29</f>
        <v>6.8965517241379306</v>
      </c>
      <c r="GG4" s="36">
        <v>2</v>
      </c>
      <c r="GH4" s="36">
        <f>GG4*100/30</f>
        <v>6.666666666666667</v>
      </c>
      <c r="GI4" s="36">
        <v>2</v>
      </c>
      <c r="GJ4" s="36">
        <f>GI4*100/34</f>
        <v>5.882352941176471</v>
      </c>
      <c r="GK4" s="36">
        <v>1</v>
      </c>
      <c r="GL4" s="36">
        <f>GK4*100/30</f>
        <v>3.3333333333333335</v>
      </c>
      <c r="GM4" s="36">
        <v>4</v>
      </c>
      <c r="GN4" s="36">
        <f>GM4*100/35</f>
        <v>11.428571428571429</v>
      </c>
      <c r="GO4" s="36">
        <v>4</v>
      </c>
      <c r="GP4" s="36">
        <f>GO4*100/40</f>
        <v>10</v>
      </c>
      <c r="GQ4" s="36">
        <v>4</v>
      </c>
      <c r="GR4" s="36">
        <f>GQ4*100/43</f>
        <v>9.3023255813953494</v>
      </c>
      <c r="GS4" s="36">
        <v>4</v>
      </c>
      <c r="GT4" s="36">
        <f>GS4*100/44</f>
        <v>9.0909090909090917</v>
      </c>
      <c r="GU4" s="36">
        <v>4</v>
      </c>
      <c r="GV4" s="36">
        <f>GU4*100/43</f>
        <v>9.3023255813953494</v>
      </c>
      <c r="GW4" s="36">
        <v>3</v>
      </c>
      <c r="GX4" s="36">
        <f>GW4*100/34</f>
        <v>8.8235294117647065</v>
      </c>
      <c r="GY4" s="36">
        <v>3</v>
      </c>
      <c r="GZ4" s="36">
        <f>GY4*100/41</f>
        <v>7.3170731707317076</v>
      </c>
      <c r="HA4" s="36">
        <v>3</v>
      </c>
      <c r="HB4" s="36">
        <f>HA4*100/42</f>
        <v>7.1428571428571432</v>
      </c>
      <c r="HC4" s="36">
        <v>3</v>
      </c>
      <c r="HD4" s="36">
        <f>HC4*100/38</f>
        <v>7.8947368421052628</v>
      </c>
      <c r="HE4" s="36">
        <v>0</v>
      </c>
      <c r="HF4" s="36">
        <v>0</v>
      </c>
      <c r="HG4" s="36">
        <v>0</v>
      </c>
      <c r="HH4" s="36">
        <v>0</v>
      </c>
      <c r="HI4" s="194">
        <v>0</v>
      </c>
      <c r="HJ4" s="194">
        <v>0</v>
      </c>
      <c r="HK4" s="97">
        <v>0</v>
      </c>
      <c r="HL4" s="36">
        <v>0</v>
      </c>
      <c r="HM4" s="36">
        <v>0</v>
      </c>
      <c r="HN4" s="36">
        <v>0</v>
      </c>
      <c r="HO4" s="36">
        <v>0</v>
      </c>
      <c r="HP4" s="36">
        <v>0</v>
      </c>
      <c r="HQ4" s="36">
        <v>0</v>
      </c>
      <c r="HR4" s="36">
        <v>0</v>
      </c>
      <c r="HS4" s="36">
        <v>0</v>
      </c>
      <c r="HT4" s="36">
        <v>0</v>
      </c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11"/>
      <c r="IH4" s="4"/>
    </row>
    <row r="5" spans="1:242" ht="15.75" thickBot="1" x14ac:dyDescent="0.3">
      <c r="A5" s="105" t="s">
        <v>54</v>
      </c>
      <c r="B5" s="95">
        <v>2</v>
      </c>
      <c r="C5" s="95">
        <v>2</v>
      </c>
      <c r="D5" s="95">
        <v>2</v>
      </c>
      <c r="E5" s="95">
        <v>2</v>
      </c>
      <c r="F5" s="95">
        <v>2</v>
      </c>
      <c r="G5" s="95">
        <v>1</v>
      </c>
      <c r="H5" s="95">
        <v>1</v>
      </c>
      <c r="I5" s="95">
        <v>1</v>
      </c>
      <c r="J5" s="95">
        <v>1</v>
      </c>
      <c r="K5" s="95">
        <v>2</v>
      </c>
      <c r="L5" s="95">
        <v>2</v>
      </c>
      <c r="M5" s="95">
        <v>2</v>
      </c>
      <c r="N5" s="95">
        <v>2</v>
      </c>
      <c r="O5" s="95">
        <v>1</v>
      </c>
      <c r="P5" s="95">
        <v>1</v>
      </c>
      <c r="Q5" s="95">
        <v>1</v>
      </c>
      <c r="R5" s="95">
        <v>1</v>
      </c>
      <c r="S5" s="95">
        <v>1</v>
      </c>
      <c r="T5" s="95">
        <v>1</v>
      </c>
      <c r="U5" s="95">
        <v>1</v>
      </c>
      <c r="V5" s="95">
        <v>3</v>
      </c>
      <c r="W5" s="95">
        <v>3</v>
      </c>
      <c r="X5" s="126">
        <v>3</v>
      </c>
      <c r="Y5" s="126">
        <v>2</v>
      </c>
      <c r="Z5" s="126">
        <v>2</v>
      </c>
      <c r="AA5" s="126">
        <v>2</v>
      </c>
      <c r="AB5" s="105">
        <v>2</v>
      </c>
      <c r="AC5" s="95">
        <v>2</v>
      </c>
      <c r="AD5" s="95">
        <v>2</v>
      </c>
      <c r="AE5" s="95">
        <v>1</v>
      </c>
      <c r="AF5" s="95">
        <v>1</v>
      </c>
      <c r="AG5" s="95">
        <v>1</v>
      </c>
      <c r="AH5" s="95">
        <v>1</v>
      </c>
      <c r="AI5" s="95">
        <v>1</v>
      </c>
      <c r="AJ5" s="95">
        <v>1</v>
      </c>
      <c r="AK5" s="95">
        <v>1</v>
      </c>
      <c r="AL5" s="95">
        <v>1</v>
      </c>
      <c r="AM5" s="95">
        <v>1</v>
      </c>
      <c r="AN5" s="95">
        <v>1</v>
      </c>
      <c r="AO5" s="95">
        <v>1</v>
      </c>
      <c r="AP5" s="95">
        <v>1</v>
      </c>
      <c r="AQ5" s="95">
        <v>1</v>
      </c>
      <c r="AR5" s="95">
        <v>1</v>
      </c>
      <c r="AS5" s="95">
        <v>1</v>
      </c>
      <c r="AT5" s="95">
        <v>1</v>
      </c>
      <c r="AU5" s="95">
        <v>1</v>
      </c>
      <c r="AV5" s="95">
        <v>1</v>
      </c>
      <c r="AW5" s="95">
        <v>0</v>
      </c>
      <c r="AX5" s="95">
        <v>0</v>
      </c>
      <c r="AY5" s="95">
        <v>0</v>
      </c>
      <c r="AZ5" s="95">
        <v>0</v>
      </c>
      <c r="BA5" s="95">
        <v>0</v>
      </c>
      <c r="BB5" s="95">
        <v>0</v>
      </c>
      <c r="BC5" s="95">
        <v>0</v>
      </c>
      <c r="BD5" s="95">
        <v>0</v>
      </c>
      <c r="BE5" s="95">
        <v>0</v>
      </c>
      <c r="BF5" s="95">
        <v>1</v>
      </c>
      <c r="BG5" s="95">
        <v>1</v>
      </c>
      <c r="BH5" s="95">
        <v>1</v>
      </c>
      <c r="BI5" s="95">
        <v>1</v>
      </c>
      <c r="BJ5" s="95">
        <v>1</v>
      </c>
      <c r="BK5" s="95">
        <v>0</v>
      </c>
      <c r="BL5" s="95">
        <v>0</v>
      </c>
      <c r="BM5" s="95">
        <v>0</v>
      </c>
      <c r="BN5" s="95">
        <v>0</v>
      </c>
      <c r="BO5" s="95">
        <v>0</v>
      </c>
      <c r="BP5" s="95">
        <v>0</v>
      </c>
      <c r="BQ5" s="95">
        <v>0</v>
      </c>
      <c r="BR5" s="95">
        <v>0</v>
      </c>
      <c r="BS5" s="95">
        <v>0</v>
      </c>
      <c r="BT5" s="95">
        <v>0</v>
      </c>
      <c r="BU5" s="95">
        <v>0</v>
      </c>
      <c r="BV5" s="95">
        <v>1</v>
      </c>
      <c r="BW5" s="95">
        <v>1</v>
      </c>
      <c r="BX5" s="95">
        <v>1</v>
      </c>
      <c r="BY5" s="95"/>
      <c r="BZ5" s="147" t="s">
        <v>37</v>
      </c>
      <c r="CA5" s="9">
        <v>1</v>
      </c>
      <c r="CB5" s="37">
        <f t="shared" ref="CB5:CB11" si="0">CA5*100/47</f>
        <v>2.1276595744680851</v>
      </c>
      <c r="CC5" s="9">
        <v>1</v>
      </c>
      <c r="CD5" s="37">
        <f>1*100/44</f>
        <v>2.2727272727272729</v>
      </c>
      <c r="CE5" s="9">
        <v>1</v>
      </c>
      <c r="CF5" s="37">
        <f t="shared" ref="CF5:CF11" si="1">CE5*100/43</f>
        <v>2.3255813953488373</v>
      </c>
      <c r="CG5" s="9">
        <v>1</v>
      </c>
      <c r="CH5" s="45">
        <f t="shared" ref="CH5:CH11" si="2">CG5*100/38</f>
        <v>2.6315789473684212</v>
      </c>
      <c r="CI5" s="9">
        <v>2</v>
      </c>
      <c r="CJ5" s="37">
        <f>CI5*100/36</f>
        <v>5.5555555555555554</v>
      </c>
      <c r="CK5" s="9">
        <v>1</v>
      </c>
      <c r="CL5" s="37">
        <f>CK5*100/31</f>
        <v>3.225806451612903</v>
      </c>
      <c r="CM5" s="9">
        <v>1</v>
      </c>
      <c r="CN5" s="37">
        <f>CM5*100/28</f>
        <v>3.5714285714285716</v>
      </c>
      <c r="CO5" s="37">
        <v>1</v>
      </c>
      <c r="CP5" s="37">
        <f>CO5*100/28</f>
        <v>3.5714285714285716</v>
      </c>
      <c r="CQ5" s="9">
        <v>1</v>
      </c>
      <c r="CR5" s="37">
        <f>CQ5*100/28</f>
        <v>3.5714285714285716</v>
      </c>
      <c r="CS5" s="9">
        <v>1</v>
      </c>
      <c r="CT5" s="9">
        <f>CS5*100/25</f>
        <v>4</v>
      </c>
      <c r="CU5" s="9">
        <v>1</v>
      </c>
      <c r="CV5" s="37">
        <f>CU5*100/24</f>
        <v>4.166666666666667</v>
      </c>
      <c r="CW5" s="9">
        <v>1</v>
      </c>
      <c r="CX5" s="37">
        <f>CW5*100/23</f>
        <v>4.3478260869565215</v>
      </c>
      <c r="CY5" s="37">
        <v>1</v>
      </c>
      <c r="CZ5" s="37">
        <f>CY5*100/26</f>
        <v>3.8461538461538463</v>
      </c>
      <c r="DA5" s="37">
        <v>1</v>
      </c>
      <c r="DB5" s="37">
        <f>DA5*100/27</f>
        <v>3.7037037037037037</v>
      </c>
      <c r="DC5" s="37">
        <v>2</v>
      </c>
      <c r="DD5" s="37">
        <f>DC5*100/29</f>
        <v>6.8965517241379306</v>
      </c>
      <c r="DE5" s="37">
        <v>2</v>
      </c>
      <c r="DF5" s="37">
        <f>DE5*100/28</f>
        <v>7.1428571428571432</v>
      </c>
      <c r="DG5" s="37">
        <v>1</v>
      </c>
      <c r="DH5" s="37">
        <f>DG5*100/29</f>
        <v>3.4482758620689653</v>
      </c>
      <c r="DI5" s="37">
        <v>1</v>
      </c>
      <c r="DJ5" s="37">
        <f>DI5*100/29</f>
        <v>3.4482758620689653</v>
      </c>
      <c r="DK5" s="37">
        <v>1</v>
      </c>
      <c r="DL5" s="37">
        <f t="shared" ref="DL5:DL11" si="3">DK5*100/32</f>
        <v>3.125</v>
      </c>
      <c r="DM5" s="37">
        <v>1</v>
      </c>
      <c r="DN5" s="37">
        <f t="shared" ref="DN5:DN11" si="4">DM5*100/24</f>
        <v>4.166666666666667</v>
      </c>
      <c r="DO5" s="37">
        <v>1</v>
      </c>
      <c r="DP5" s="37">
        <f>DO5*100/30</f>
        <v>3.3333333333333335</v>
      </c>
      <c r="DQ5" s="37">
        <v>1</v>
      </c>
      <c r="DR5" s="37">
        <f>DQ5*100/28</f>
        <v>3.5714285714285716</v>
      </c>
      <c r="DS5" s="121">
        <v>0</v>
      </c>
      <c r="DT5" s="121">
        <v>0</v>
      </c>
      <c r="DU5" s="127">
        <v>0</v>
      </c>
      <c r="DV5" s="37">
        <v>0</v>
      </c>
      <c r="DW5" s="37">
        <v>0</v>
      </c>
      <c r="DX5" s="37">
        <v>0</v>
      </c>
      <c r="DY5" s="37">
        <v>0</v>
      </c>
      <c r="DZ5" s="37">
        <v>0</v>
      </c>
      <c r="EA5" s="37">
        <v>0</v>
      </c>
      <c r="EB5" s="37">
        <v>0</v>
      </c>
      <c r="EC5" s="37">
        <v>0</v>
      </c>
      <c r="ED5" s="37">
        <v>0</v>
      </c>
      <c r="EE5" s="37">
        <v>0</v>
      </c>
      <c r="EF5" s="37">
        <v>0</v>
      </c>
      <c r="EG5" s="37">
        <v>0</v>
      </c>
      <c r="EH5" s="37">
        <v>0</v>
      </c>
      <c r="EI5" s="37">
        <v>0</v>
      </c>
      <c r="EJ5" s="37">
        <v>0</v>
      </c>
      <c r="EK5" s="37">
        <v>0</v>
      </c>
      <c r="EL5" s="37">
        <v>0</v>
      </c>
      <c r="EM5" s="37">
        <v>0</v>
      </c>
      <c r="EN5" s="37">
        <v>0</v>
      </c>
      <c r="EO5" s="37">
        <v>0</v>
      </c>
      <c r="EP5" s="37">
        <v>0</v>
      </c>
      <c r="EQ5" s="37">
        <v>0</v>
      </c>
      <c r="ER5" s="37">
        <v>0</v>
      </c>
      <c r="ES5" s="37">
        <v>0</v>
      </c>
      <c r="ET5" s="37">
        <v>0</v>
      </c>
      <c r="EU5" s="37">
        <v>0</v>
      </c>
      <c r="EV5" s="37">
        <v>0</v>
      </c>
      <c r="EW5" s="37">
        <v>0</v>
      </c>
      <c r="EX5" s="37">
        <v>0</v>
      </c>
      <c r="EY5" s="37">
        <v>0</v>
      </c>
      <c r="EZ5" s="5">
        <v>0</v>
      </c>
      <c r="FA5" s="9">
        <v>0</v>
      </c>
      <c r="FB5" s="9">
        <v>0</v>
      </c>
      <c r="FC5" s="9">
        <v>0</v>
      </c>
      <c r="FD5" s="9">
        <v>0</v>
      </c>
      <c r="FE5" s="9">
        <v>0</v>
      </c>
      <c r="FF5" s="9">
        <v>0</v>
      </c>
      <c r="FG5" s="9">
        <v>0</v>
      </c>
      <c r="FH5" s="9">
        <v>0</v>
      </c>
      <c r="FI5" s="9">
        <v>1</v>
      </c>
      <c r="FJ5" s="37">
        <f t="shared" ref="FJ5:FJ11" si="5">FI5*100/37</f>
        <v>2.7027027027027026</v>
      </c>
      <c r="FK5" s="9">
        <v>1</v>
      </c>
      <c r="FL5" s="37">
        <f t="shared" ref="FL5:FL11" si="6">FK5*100/36</f>
        <v>2.7777777777777777</v>
      </c>
      <c r="FM5" s="9">
        <v>1</v>
      </c>
      <c r="FN5" s="37">
        <f t="shared" ref="FN5:FN11" si="7">FM5*100/39</f>
        <v>2.5641025641025643</v>
      </c>
      <c r="FO5" s="9">
        <v>1</v>
      </c>
      <c r="FP5" s="37">
        <f t="shared" ref="FP5:FP11" si="8">FO5*100/39</f>
        <v>2.5641025641025643</v>
      </c>
      <c r="FQ5" s="9">
        <v>1</v>
      </c>
      <c r="FR5" s="37">
        <f t="shared" ref="FR5:FR11" si="9">FQ5*100/36</f>
        <v>2.7777777777777777</v>
      </c>
      <c r="FS5" s="9">
        <v>1</v>
      </c>
      <c r="FT5" s="37">
        <f t="shared" ref="FT5:FT11" si="10">FS5*100/38</f>
        <v>2.6315789473684212</v>
      </c>
      <c r="FU5" s="9">
        <v>1</v>
      </c>
      <c r="FV5" s="37">
        <f t="shared" ref="FV5:FV11" si="11">FU5*100/39</f>
        <v>2.5641025641025643</v>
      </c>
      <c r="FW5" s="9">
        <v>1</v>
      </c>
      <c r="FX5" s="37">
        <f t="shared" ref="FX5:FX11" si="12">FW5*100/39</f>
        <v>2.5641025641025643</v>
      </c>
      <c r="FY5" s="37">
        <v>1</v>
      </c>
      <c r="FZ5" s="37">
        <f t="shared" ref="FZ5:FZ11" si="13">FY5*100/39</f>
        <v>2.5641025641025643</v>
      </c>
      <c r="GA5" s="37">
        <v>2</v>
      </c>
      <c r="GB5" s="37">
        <f t="shared" ref="GB5:GB11" si="14">GA5*100/39</f>
        <v>5.1282051282051286</v>
      </c>
      <c r="GC5" s="37">
        <v>1</v>
      </c>
      <c r="GD5" s="37">
        <f t="shared" ref="GD5:GD11" si="15">GC5*100/31</f>
        <v>3.225806451612903</v>
      </c>
      <c r="GE5" s="37">
        <v>1</v>
      </c>
      <c r="GF5" s="37">
        <f t="shared" ref="GF5:GF11" si="16">GE5*100/29</f>
        <v>3.4482758620689653</v>
      </c>
      <c r="GG5" s="37">
        <v>1</v>
      </c>
      <c r="GH5" s="37">
        <f t="shared" ref="GH5:GH11" si="17">GG5*100/30</f>
        <v>3.3333333333333335</v>
      </c>
      <c r="GI5" s="37">
        <v>2</v>
      </c>
      <c r="GJ5" s="37">
        <f t="shared" ref="GJ5:GJ11" si="18">GI5*100/34</f>
        <v>5.882352941176471</v>
      </c>
      <c r="GK5" s="37">
        <v>2</v>
      </c>
      <c r="GL5" s="37">
        <f t="shared" ref="GL5:GL11" si="19">GK5*100/30</f>
        <v>6.666666666666667</v>
      </c>
      <c r="GM5" s="37">
        <v>2</v>
      </c>
      <c r="GN5" s="37">
        <f t="shared" ref="GN5:GN11" si="20">GM5*100/35</f>
        <v>5.7142857142857144</v>
      </c>
      <c r="GO5" s="37">
        <v>2</v>
      </c>
      <c r="GP5" s="37">
        <f t="shared" ref="GP5:GP11" si="21">GO5*100/40</f>
        <v>5</v>
      </c>
      <c r="GQ5" s="37">
        <v>2</v>
      </c>
      <c r="GR5" s="37">
        <f t="shared" ref="GR5:GR11" si="22">GQ5*100/43</f>
        <v>4.6511627906976747</v>
      </c>
      <c r="GS5" s="37">
        <v>2</v>
      </c>
      <c r="GT5" s="37">
        <f t="shared" ref="GT5:GT11" si="23">GS5*100/44</f>
        <v>4.5454545454545459</v>
      </c>
      <c r="GU5" s="37">
        <v>1</v>
      </c>
      <c r="GV5" s="37">
        <f t="shared" ref="GV5:GV11" si="24">GU5*100/43</f>
        <v>2.3255813953488373</v>
      </c>
      <c r="GW5" s="37">
        <v>0</v>
      </c>
      <c r="GX5" s="37">
        <f t="shared" ref="GX5:GX11" si="25">GW5*100/34</f>
        <v>0</v>
      </c>
      <c r="GY5" s="37">
        <v>2</v>
      </c>
      <c r="GZ5" s="37">
        <f t="shared" ref="GZ5:GZ11" si="26">GY5*100/41</f>
        <v>4.8780487804878048</v>
      </c>
      <c r="HA5" s="37">
        <v>2</v>
      </c>
      <c r="HB5" s="37">
        <f t="shared" ref="HB5:HB11" si="27">HA5*100/42</f>
        <v>4.7619047619047619</v>
      </c>
      <c r="HC5" s="37">
        <v>2</v>
      </c>
      <c r="HD5" s="37">
        <f t="shared" ref="HD5:HD11" si="28">HC5*100/38</f>
        <v>5.2631578947368425</v>
      </c>
      <c r="HE5" s="37">
        <v>2</v>
      </c>
      <c r="HF5" s="37">
        <f>HE5*100/33</f>
        <v>6.0606060606060606</v>
      </c>
      <c r="HG5" s="37">
        <v>2</v>
      </c>
      <c r="HH5" s="37">
        <f>HG5*100/33</f>
        <v>6.0606060606060606</v>
      </c>
      <c r="HI5" s="195">
        <v>2</v>
      </c>
      <c r="HJ5" s="195">
        <v>5</v>
      </c>
      <c r="HK5" s="127">
        <v>0</v>
      </c>
      <c r="HL5" s="37">
        <v>0</v>
      </c>
      <c r="HM5" s="37">
        <v>0</v>
      </c>
      <c r="HN5" s="37">
        <v>0</v>
      </c>
      <c r="HO5" s="37">
        <v>1</v>
      </c>
      <c r="HP5" s="37">
        <f>HO5*100/44</f>
        <v>2.2727272727272729</v>
      </c>
      <c r="HQ5" s="37">
        <v>1</v>
      </c>
      <c r="HR5" s="37">
        <f>HQ5*100/44</f>
        <v>2.2727272727272729</v>
      </c>
      <c r="HS5" s="37">
        <v>2</v>
      </c>
      <c r="HT5" s="37">
        <f>HS5*100/50</f>
        <v>4</v>
      </c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5"/>
    </row>
    <row r="6" spans="1:242" ht="15.75" thickBot="1" x14ac:dyDescent="0.3">
      <c r="A6" s="96" t="s">
        <v>15</v>
      </c>
      <c r="B6" s="96">
        <v>47</v>
      </c>
      <c r="C6" s="96">
        <v>44</v>
      </c>
      <c r="D6" s="96">
        <v>43</v>
      </c>
      <c r="E6" s="96">
        <v>38</v>
      </c>
      <c r="F6" s="96">
        <f>SUM(F3:F5)</f>
        <v>36</v>
      </c>
      <c r="G6" s="96">
        <f>SUM(G3:G5)</f>
        <v>31</v>
      </c>
      <c r="H6" s="96">
        <f>SUM(H3:H5)</f>
        <v>28</v>
      </c>
      <c r="I6" s="96">
        <f>SUM(I3:I5)</f>
        <v>28</v>
      </c>
      <c r="J6" s="96">
        <v>28</v>
      </c>
      <c r="K6" s="96">
        <f t="shared" ref="K6:P6" si="29">SUM(K3:K5)</f>
        <v>25</v>
      </c>
      <c r="L6" s="96">
        <f t="shared" si="29"/>
        <v>24</v>
      </c>
      <c r="M6" s="96">
        <f t="shared" si="29"/>
        <v>23</v>
      </c>
      <c r="N6" s="96">
        <f t="shared" si="29"/>
        <v>26</v>
      </c>
      <c r="O6" s="96">
        <f t="shared" si="29"/>
        <v>27</v>
      </c>
      <c r="P6" s="96">
        <f t="shared" si="29"/>
        <v>29</v>
      </c>
      <c r="Q6" s="96">
        <f t="shared" ref="Q6:V6" si="30">SUM(Q3:Q5)</f>
        <v>28</v>
      </c>
      <c r="R6" s="96">
        <f t="shared" si="30"/>
        <v>29</v>
      </c>
      <c r="S6" s="96">
        <f t="shared" si="30"/>
        <v>29</v>
      </c>
      <c r="T6" s="96">
        <f t="shared" si="30"/>
        <v>32</v>
      </c>
      <c r="U6" s="96">
        <f t="shared" si="30"/>
        <v>24</v>
      </c>
      <c r="V6" s="96">
        <f t="shared" si="30"/>
        <v>30</v>
      </c>
      <c r="W6" s="96">
        <f t="shared" ref="W6:AB6" si="31">SUM(W3:W5)</f>
        <v>28</v>
      </c>
      <c r="X6" s="96">
        <f t="shared" si="31"/>
        <v>24</v>
      </c>
      <c r="Y6" s="96">
        <f t="shared" si="31"/>
        <v>21</v>
      </c>
      <c r="Z6" s="96">
        <f t="shared" si="31"/>
        <v>19</v>
      </c>
      <c r="AA6" s="96">
        <f t="shared" si="31"/>
        <v>20</v>
      </c>
      <c r="AB6" s="96">
        <f t="shared" si="31"/>
        <v>20</v>
      </c>
      <c r="AC6" s="96">
        <f t="shared" ref="AC6:AH6" si="32">SUM(AC3:AC5)</f>
        <v>33</v>
      </c>
      <c r="AD6" s="96">
        <f t="shared" si="32"/>
        <v>30</v>
      </c>
      <c r="AE6" s="96">
        <f t="shared" si="32"/>
        <v>32</v>
      </c>
      <c r="AF6" s="96">
        <f t="shared" si="32"/>
        <v>32</v>
      </c>
      <c r="AG6" s="96">
        <f t="shared" si="32"/>
        <v>32</v>
      </c>
      <c r="AH6" s="145">
        <f t="shared" si="32"/>
        <v>31</v>
      </c>
      <c r="AI6" s="145">
        <f t="shared" ref="AI6:AN6" si="33">SUM(AI3:AI5)</f>
        <v>29</v>
      </c>
      <c r="AJ6" s="145">
        <f t="shared" si="33"/>
        <v>28</v>
      </c>
      <c r="AK6" s="145">
        <f t="shared" si="33"/>
        <v>27</v>
      </c>
      <c r="AL6" s="145">
        <f t="shared" si="33"/>
        <v>26</v>
      </c>
      <c r="AM6" s="145">
        <f t="shared" si="33"/>
        <v>29</v>
      </c>
      <c r="AN6" s="145">
        <f t="shared" si="33"/>
        <v>28</v>
      </c>
      <c r="AO6" s="145">
        <f t="shared" ref="AO6:AT6" si="34">SUM(AO3:AO5)</f>
        <v>31</v>
      </c>
      <c r="AP6" s="145">
        <f t="shared" si="34"/>
        <v>30</v>
      </c>
      <c r="AQ6" s="145">
        <f t="shared" si="34"/>
        <v>29</v>
      </c>
      <c r="AR6" s="145">
        <f t="shared" si="34"/>
        <v>30</v>
      </c>
      <c r="AS6" s="145">
        <f t="shared" si="34"/>
        <v>37</v>
      </c>
      <c r="AT6" s="145">
        <f t="shared" si="34"/>
        <v>36</v>
      </c>
      <c r="AU6" s="145">
        <f t="shared" ref="AU6:AZ6" si="35">SUM(AU3:AU5)</f>
        <v>39</v>
      </c>
      <c r="AV6" s="145">
        <f t="shared" si="35"/>
        <v>39</v>
      </c>
      <c r="AW6" s="145">
        <f t="shared" si="35"/>
        <v>36</v>
      </c>
      <c r="AX6" s="145">
        <f t="shared" si="35"/>
        <v>38</v>
      </c>
      <c r="AY6" s="145">
        <f t="shared" si="35"/>
        <v>39</v>
      </c>
      <c r="AZ6" s="145">
        <f t="shared" si="35"/>
        <v>39</v>
      </c>
      <c r="BA6" s="145">
        <f t="shared" ref="BA6:BF6" si="36">SUM(BA3:BA5)</f>
        <v>39</v>
      </c>
      <c r="BB6" s="145">
        <f t="shared" si="36"/>
        <v>39</v>
      </c>
      <c r="BC6" s="145">
        <f t="shared" si="36"/>
        <v>31</v>
      </c>
      <c r="BD6" s="145">
        <f t="shared" si="36"/>
        <v>29</v>
      </c>
      <c r="BE6" s="145">
        <f t="shared" si="36"/>
        <v>30</v>
      </c>
      <c r="BF6" s="145">
        <f t="shared" si="36"/>
        <v>34</v>
      </c>
      <c r="BG6" s="145">
        <f t="shared" ref="BG6:BL6" si="37">SUM(BG3:BG5)</f>
        <v>30</v>
      </c>
      <c r="BH6" s="145">
        <f t="shared" si="37"/>
        <v>35</v>
      </c>
      <c r="BI6" s="145">
        <f t="shared" si="37"/>
        <v>40</v>
      </c>
      <c r="BJ6" s="145">
        <f t="shared" si="37"/>
        <v>43</v>
      </c>
      <c r="BK6" s="145">
        <f t="shared" si="37"/>
        <v>44</v>
      </c>
      <c r="BL6" s="145">
        <f t="shared" si="37"/>
        <v>43</v>
      </c>
      <c r="BM6" s="145">
        <f t="shared" ref="BM6:BR6" si="38">SUM(BM3:BM5)</f>
        <v>34</v>
      </c>
      <c r="BN6" s="145">
        <f t="shared" si="38"/>
        <v>41</v>
      </c>
      <c r="BO6" s="145">
        <f t="shared" si="38"/>
        <v>42</v>
      </c>
      <c r="BP6" s="145">
        <f t="shared" si="38"/>
        <v>38</v>
      </c>
      <c r="BQ6" s="145">
        <f t="shared" si="38"/>
        <v>33</v>
      </c>
      <c r="BR6" s="145">
        <f t="shared" si="38"/>
        <v>33</v>
      </c>
      <c r="BS6" s="145">
        <f>SUM(BS3:BS5)</f>
        <v>41</v>
      </c>
      <c r="BT6" s="145">
        <f>SUM(BT3:BT5)</f>
        <v>38</v>
      </c>
      <c r="BU6" s="145">
        <f>SUM(BU3:BU5)</f>
        <v>33</v>
      </c>
      <c r="BV6" s="145">
        <f>SUM(BV3:BV5)</f>
        <v>44</v>
      </c>
      <c r="BW6" s="145">
        <f>SUM(BW3:BW5)</f>
        <v>44</v>
      </c>
      <c r="BX6" s="145">
        <f>SUM(BX3:BX5)</f>
        <v>50</v>
      </c>
      <c r="BY6" s="145"/>
      <c r="BZ6" s="16" t="s">
        <v>22</v>
      </c>
      <c r="CA6" s="11">
        <v>4</v>
      </c>
      <c r="CB6" s="36">
        <f t="shared" si="0"/>
        <v>8.5106382978723403</v>
      </c>
      <c r="CC6" s="11">
        <v>3</v>
      </c>
      <c r="CD6" s="36">
        <f t="shared" ref="CD6:CD11" si="39">CC6*100/44</f>
        <v>6.8181818181818183</v>
      </c>
      <c r="CE6" s="11">
        <v>3</v>
      </c>
      <c r="CF6" s="36">
        <f t="shared" si="1"/>
        <v>6.9767441860465116</v>
      </c>
      <c r="CG6" s="11">
        <v>2</v>
      </c>
      <c r="CH6" s="36">
        <f t="shared" si="2"/>
        <v>5.2631578947368425</v>
      </c>
      <c r="CI6" s="11">
        <v>3</v>
      </c>
      <c r="CJ6" s="36">
        <f t="shared" ref="CJ6:CJ11" si="40">CI6*100/36</f>
        <v>8.3333333333333339</v>
      </c>
      <c r="CK6" s="11">
        <v>3</v>
      </c>
      <c r="CL6" s="36">
        <f t="shared" ref="CL6:CL11" si="41">CK6*100/31</f>
        <v>9.67741935483871</v>
      </c>
      <c r="CM6" s="11">
        <v>2</v>
      </c>
      <c r="CN6" s="36">
        <f t="shared" ref="CN6:CN11" si="42">CM6*100/28</f>
        <v>7.1428571428571432</v>
      </c>
      <c r="CO6" s="36">
        <v>2</v>
      </c>
      <c r="CP6" s="36">
        <f t="shared" ref="CP6:CP11" si="43">CO6*100/28</f>
        <v>7.1428571428571432</v>
      </c>
      <c r="CQ6" s="11">
        <v>2</v>
      </c>
      <c r="CR6" s="36">
        <f t="shared" ref="CR6:CR11" si="44">CQ6*100/28</f>
        <v>7.1428571428571432</v>
      </c>
      <c r="CS6" s="11">
        <v>2</v>
      </c>
      <c r="CT6" s="11">
        <f t="shared" ref="CT6:CT11" si="45">CS6*100/25</f>
        <v>8</v>
      </c>
      <c r="CU6" s="11">
        <v>2</v>
      </c>
      <c r="CV6" s="36">
        <f t="shared" ref="CV6:CV11" si="46">CU6*100/24</f>
        <v>8.3333333333333339</v>
      </c>
      <c r="CW6" s="11">
        <v>2</v>
      </c>
      <c r="CX6" s="36">
        <f t="shared" ref="CX6:CX11" si="47">CW6*100/23</f>
        <v>8.695652173913043</v>
      </c>
      <c r="CY6" s="36">
        <v>4</v>
      </c>
      <c r="CZ6" s="36">
        <f t="shared" ref="CZ6:CZ11" si="48">CY6*100/26</f>
        <v>15.384615384615385</v>
      </c>
      <c r="DA6" s="36">
        <v>4</v>
      </c>
      <c r="DB6" s="36">
        <f t="shared" ref="DB6:DB11" si="49">DA6*100/27</f>
        <v>14.814814814814815</v>
      </c>
      <c r="DC6" s="36">
        <v>4</v>
      </c>
      <c r="DD6" s="57">
        <f t="shared" ref="DD6:DD11" si="50">DC6*100/29</f>
        <v>13.793103448275861</v>
      </c>
      <c r="DE6" s="57">
        <v>4</v>
      </c>
      <c r="DF6" s="57">
        <f t="shared" ref="DF6:DF11" si="51">DE6*100/28</f>
        <v>14.285714285714286</v>
      </c>
      <c r="DG6" s="57">
        <v>4</v>
      </c>
      <c r="DH6" s="57">
        <f t="shared" ref="DH6:DH11" si="52">DG6*100/29</f>
        <v>13.793103448275861</v>
      </c>
      <c r="DI6" s="57">
        <v>4</v>
      </c>
      <c r="DJ6" s="57">
        <f t="shared" ref="DJ6:DJ11" si="53">DI6*100/29</f>
        <v>13.793103448275861</v>
      </c>
      <c r="DK6" s="57">
        <v>4</v>
      </c>
      <c r="DL6" s="36">
        <f t="shared" si="3"/>
        <v>12.5</v>
      </c>
      <c r="DM6" s="57">
        <v>4</v>
      </c>
      <c r="DN6" s="36">
        <f t="shared" si="4"/>
        <v>16.666666666666668</v>
      </c>
      <c r="DO6" s="36">
        <v>3</v>
      </c>
      <c r="DP6" s="36">
        <f t="shared" ref="DP6:DP11" si="54">DO6*100/30</f>
        <v>10</v>
      </c>
      <c r="DQ6" s="36">
        <v>3</v>
      </c>
      <c r="DR6" s="36">
        <f t="shared" ref="DR6:DR11" si="55">DQ6*100/28</f>
        <v>10.714285714285714</v>
      </c>
      <c r="DS6" s="115">
        <v>3</v>
      </c>
      <c r="DT6" s="115">
        <v>13</v>
      </c>
      <c r="DU6" s="97">
        <v>3</v>
      </c>
      <c r="DV6" s="36">
        <f>DU6*100/21</f>
        <v>14.285714285714286</v>
      </c>
      <c r="DW6" s="36">
        <v>3</v>
      </c>
      <c r="DX6" s="36">
        <f>DW6*100/19</f>
        <v>15.789473684210526</v>
      </c>
      <c r="DY6" s="36">
        <v>4</v>
      </c>
      <c r="DZ6" s="36">
        <f>DY6*100/20</f>
        <v>20</v>
      </c>
      <c r="EA6" s="36">
        <v>4</v>
      </c>
      <c r="EB6" s="36">
        <f>EA6*100/20</f>
        <v>20</v>
      </c>
      <c r="EC6" s="36">
        <v>4</v>
      </c>
      <c r="ED6" s="36">
        <f>EC6*100/33</f>
        <v>12.121212121212121</v>
      </c>
      <c r="EE6" s="36">
        <v>3</v>
      </c>
      <c r="EF6" s="36">
        <f>EE6*100/30</f>
        <v>10</v>
      </c>
      <c r="EG6" s="36">
        <v>3</v>
      </c>
      <c r="EH6" s="36">
        <f>EG6*100/32</f>
        <v>9.375</v>
      </c>
      <c r="EI6" s="36">
        <v>3</v>
      </c>
      <c r="EJ6" s="36">
        <f>EI6*100/32</f>
        <v>9.375</v>
      </c>
      <c r="EK6" s="36">
        <v>3</v>
      </c>
      <c r="EL6" s="36">
        <f>EK6*100/32</f>
        <v>9.375</v>
      </c>
      <c r="EM6" s="36">
        <v>2</v>
      </c>
      <c r="EN6" s="36">
        <f>EM6*100/31</f>
        <v>6.4516129032258061</v>
      </c>
      <c r="EO6" s="36">
        <v>3</v>
      </c>
      <c r="EP6" s="36">
        <f>EO6*100/29</f>
        <v>10.344827586206897</v>
      </c>
      <c r="EQ6" s="36">
        <v>3</v>
      </c>
      <c r="ER6" s="36">
        <f>EQ6*100/28</f>
        <v>10.714285714285714</v>
      </c>
      <c r="ES6" s="36">
        <v>3</v>
      </c>
      <c r="ET6" s="36">
        <f>ES6*100/27</f>
        <v>11.111111111111111</v>
      </c>
      <c r="EU6" s="36">
        <v>3</v>
      </c>
      <c r="EV6" s="36">
        <f>EU6*100/26</f>
        <v>11.538461538461538</v>
      </c>
      <c r="EW6" s="36">
        <v>3</v>
      </c>
      <c r="EX6" s="36">
        <f>EW6*100/29</f>
        <v>10.344827586206897</v>
      </c>
      <c r="EY6" s="36">
        <v>3</v>
      </c>
      <c r="EZ6" s="57">
        <f>EY6*100/28</f>
        <v>10.714285714285714</v>
      </c>
      <c r="FA6" s="36">
        <v>3</v>
      </c>
      <c r="FB6" s="36">
        <f>FA6*100/31</f>
        <v>9.67741935483871</v>
      </c>
      <c r="FC6" s="36">
        <v>2</v>
      </c>
      <c r="FD6" s="36">
        <f>FC6*100/30</f>
        <v>6.666666666666667</v>
      </c>
      <c r="FE6" s="36">
        <v>2</v>
      </c>
      <c r="FF6" s="36">
        <f>FE6*100/29</f>
        <v>6.8965517241379306</v>
      </c>
      <c r="FG6" s="36">
        <v>1</v>
      </c>
      <c r="FH6" s="36">
        <f>FG6*100/30</f>
        <v>3.3333333333333335</v>
      </c>
      <c r="FI6" s="36">
        <v>1</v>
      </c>
      <c r="FJ6" s="36">
        <f t="shared" si="5"/>
        <v>2.7027027027027026</v>
      </c>
      <c r="FK6" s="36">
        <v>1</v>
      </c>
      <c r="FL6" s="36">
        <f t="shared" si="6"/>
        <v>2.7777777777777777</v>
      </c>
      <c r="FM6" s="36">
        <v>1</v>
      </c>
      <c r="FN6" s="36">
        <f t="shared" si="7"/>
        <v>2.5641025641025643</v>
      </c>
      <c r="FO6" s="36">
        <v>0</v>
      </c>
      <c r="FP6" s="36">
        <f t="shared" si="8"/>
        <v>0</v>
      </c>
      <c r="FQ6" s="36">
        <v>0</v>
      </c>
      <c r="FR6" s="36">
        <f t="shared" si="9"/>
        <v>0</v>
      </c>
      <c r="FS6" s="36">
        <v>0</v>
      </c>
      <c r="FT6" s="36">
        <f t="shared" si="10"/>
        <v>0</v>
      </c>
      <c r="FU6" s="36">
        <v>0</v>
      </c>
      <c r="FV6" s="36">
        <f t="shared" si="11"/>
        <v>0</v>
      </c>
      <c r="FW6" s="36">
        <v>0</v>
      </c>
      <c r="FX6" s="36">
        <f t="shared" si="12"/>
        <v>0</v>
      </c>
      <c r="FY6" s="36">
        <v>1</v>
      </c>
      <c r="FZ6" s="36">
        <f t="shared" si="13"/>
        <v>2.5641025641025643</v>
      </c>
      <c r="GA6" s="36">
        <v>1</v>
      </c>
      <c r="GB6" s="36">
        <f t="shared" si="14"/>
        <v>2.5641025641025643</v>
      </c>
      <c r="GC6" s="36">
        <v>1</v>
      </c>
      <c r="GD6" s="36">
        <f t="shared" si="15"/>
        <v>3.225806451612903</v>
      </c>
      <c r="GE6" s="36">
        <v>1</v>
      </c>
      <c r="GF6" s="36">
        <f t="shared" si="16"/>
        <v>3.4482758620689653</v>
      </c>
      <c r="GG6" s="36">
        <v>1</v>
      </c>
      <c r="GH6" s="36">
        <f t="shared" si="17"/>
        <v>3.3333333333333335</v>
      </c>
      <c r="GI6" s="36">
        <v>1</v>
      </c>
      <c r="GJ6" s="36">
        <f t="shared" si="18"/>
        <v>2.9411764705882355</v>
      </c>
      <c r="GK6" s="36">
        <v>1</v>
      </c>
      <c r="GL6" s="36">
        <f t="shared" si="19"/>
        <v>3.3333333333333335</v>
      </c>
      <c r="GM6" s="36">
        <v>2</v>
      </c>
      <c r="GN6" s="36">
        <f t="shared" si="20"/>
        <v>5.7142857142857144</v>
      </c>
      <c r="GO6" s="36">
        <v>2</v>
      </c>
      <c r="GP6" s="36">
        <f t="shared" si="21"/>
        <v>5</v>
      </c>
      <c r="GQ6" s="36">
        <v>2</v>
      </c>
      <c r="GR6" s="36">
        <f t="shared" si="22"/>
        <v>4.6511627906976747</v>
      </c>
      <c r="GS6" s="36">
        <v>2</v>
      </c>
      <c r="GT6" s="36">
        <f t="shared" si="23"/>
        <v>4.5454545454545459</v>
      </c>
      <c r="GU6" s="36">
        <v>2</v>
      </c>
      <c r="GV6" s="36">
        <f t="shared" si="24"/>
        <v>4.6511627906976747</v>
      </c>
      <c r="GW6" s="36">
        <v>1</v>
      </c>
      <c r="GX6" s="36">
        <f t="shared" si="25"/>
        <v>2.9411764705882355</v>
      </c>
      <c r="GY6" s="36">
        <v>1</v>
      </c>
      <c r="GZ6" s="36">
        <f t="shared" si="26"/>
        <v>2.4390243902439024</v>
      </c>
      <c r="HA6" s="36">
        <v>1</v>
      </c>
      <c r="HB6" s="36">
        <f t="shared" si="27"/>
        <v>2.3809523809523809</v>
      </c>
      <c r="HC6" s="36">
        <v>0</v>
      </c>
      <c r="HD6" s="36">
        <f t="shared" si="28"/>
        <v>0</v>
      </c>
      <c r="HE6" s="36">
        <v>0</v>
      </c>
      <c r="HF6" s="36">
        <f t="shared" ref="HF6:HF11" si="56">HE6*100/33</f>
        <v>0</v>
      </c>
      <c r="HG6" s="36">
        <v>0</v>
      </c>
      <c r="HH6" s="36">
        <f t="shared" ref="HH6:HH11" si="57">HG6*100/33</f>
        <v>0</v>
      </c>
      <c r="HI6" s="194">
        <v>1</v>
      </c>
      <c r="HJ6" s="194">
        <v>2</v>
      </c>
      <c r="HK6" s="97">
        <v>1</v>
      </c>
      <c r="HL6" s="36">
        <f>HK6*100/38</f>
        <v>2.6315789473684212</v>
      </c>
      <c r="HM6" s="36">
        <v>1</v>
      </c>
      <c r="HN6" s="36">
        <f>HM6*100/33</f>
        <v>3.0303030303030303</v>
      </c>
      <c r="HO6" s="36">
        <v>2</v>
      </c>
      <c r="HP6" s="36">
        <f t="shared" ref="HP6:HP11" si="58">HO6*100/44</f>
        <v>4.5454545454545459</v>
      </c>
      <c r="HQ6" s="36">
        <v>2</v>
      </c>
      <c r="HR6" s="36">
        <f t="shared" ref="HR6:HR11" si="59">HQ6*100/44</f>
        <v>4.5454545454545459</v>
      </c>
      <c r="HS6" s="36">
        <v>2</v>
      </c>
      <c r="HT6" s="36">
        <f t="shared" ref="HT6:HT11" si="60">HS6*100/50</f>
        <v>4</v>
      </c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57"/>
    </row>
    <row r="7" spans="1:242" x14ac:dyDescent="0.25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47" t="s">
        <v>25</v>
      </c>
      <c r="CA7" s="9">
        <v>3</v>
      </c>
      <c r="CB7" s="37">
        <f t="shared" si="0"/>
        <v>6.3829787234042552</v>
      </c>
      <c r="CC7" s="9">
        <v>3</v>
      </c>
      <c r="CD7" s="37">
        <f t="shared" si="39"/>
        <v>6.8181818181818183</v>
      </c>
      <c r="CE7" s="9">
        <v>3</v>
      </c>
      <c r="CF7" s="37">
        <f t="shared" si="1"/>
        <v>6.9767441860465116</v>
      </c>
      <c r="CG7" s="9">
        <v>3</v>
      </c>
      <c r="CH7" s="45">
        <f t="shared" si="2"/>
        <v>7.8947368421052628</v>
      </c>
      <c r="CI7" s="9">
        <v>3</v>
      </c>
      <c r="CJ7" s="37">
        <f t="shared" si="40"/>
        <v>8.3333333333333339</v>
      </c>
      <c r="CK7" s="9">
        <v>2</v>
      </c>
      <c r="CL7" s="37">
        <f t="shared" si="41"/>
        <v>6.4516129032258061</v>
      </c>
      <c r="CM7" s="9">
        <v>2</v>
      </c>
      <c r="CN7" s="37">
        <f t="shared" si="42"/>
        <v>7.1428571428571432</v>
      </c>
      <c r="CO7" s="37">
        <v>2</v>
      </c>
      <c r="CP7" s="37">
        <f t="shared" si="43"/>
        <v>7.1428571428571432</v>
      </c>
      <c r="CQ7" s="9">
        <v>2</v>
      </c>
      <c r="CR7" s="37">
        <f t="shared" si="44"/>
        <v>7.1428571428571432</v>
      </c>
      <c r="CS7" s="9">
        <v>2</v>
      </c>
      <c r="CT7" s="9">
        <f t="shared" si="45"/>
        <v>8</v>
      </c>
      <c r="CU7" s="9">
        <v>2</v>
      </c>
      <c r="CV7" s="37">
        <f t="shared" si="46"/>
        <v>8.3333333333333339</v>
      </c>
      <c r="CW7" s="9">
        <v>2</v>
      </c>
      <c r="CX7" s="37">
        <f t="shared" si="47"/>
        <v>8.695652173913043</v>
      </c>
      <c r="CY7" s="37">
        <v>2</v>
      </c>
      <c r="CZ7" s="37">
        <f t="shared" si="48"/>
        <v>7.6923076923076925</v>
      </c>
      <c r="DA7" s="37">
        <v>2</v>
      </c>
      <c r="DB7" s="37">
        <f t="shared" si="49"/>
        <v>7.4074074074074074</v>
      </c>
      <c r="DC7" s="37">
        <v>2</v>
      </c>
      <c r="DD7" s="37">
        <f t="shared" si="50"/>
        <v>6.8965517241379306</v>
      </c>
      <c r="DE7" s="37">
        <v>2</v>
      </c>
      <c r="DF7" s="37">
        <f t="shared" si="51"/>
        <v>7.1428571428571432</v>
      </c>
      <c r="DG7" s="37">
        <v>2</v>
      </c>
      <c r="DH7" s="37">
        <f t="shared" si="52"/>
        <v>6.8965517241379306</v>
      </c>
      <c r="DI7" s="37">
        <v>2</v>
      </c>
      <c r="DJ7" s="37">
        <f t="shared" si="53"/>
        <v>6.8965517241379306</v>
      </c>
      <c r="DK7" s="37">
        <v>1</v>
      </c>
      <c r="DL7" s="37">
        <f t="shared" si="3"/>
        <v>3.125</v>
      </c>
      <c r="DM7" s="37">
        <v>1</v>
      </c>
      <c r="DN7" s="37">
        <f t="shared" si="4"/>
        <v>4.166666666666667</v>
      </c>
      <c r="DO7" s="37">
        <v>1</v>
      </c>
      <c r="DP7" s="37">
        <f t="shared" si="54"/>
        <v>3.3333333333333335</v>
      </c>
      <c r="DQ7" s="37">
        <v>1</v>
      </c>
      <c r="DR7" s="37">
        <f t="shared" si="55"/>
        <v>3.5714285714285716</v>
      </c>
      <c r="DS7" s="121">
        <v>1</v>
      </c>
      <c r="DT7" s="121">
        <v>4</v>
      </c>
      <c r="DU7" s="127">
        <v>1</v>
      </c>
      <c r="DV7" s="37">
        <f t="shared" ref="DV7:DV11" si="61">DU7*100/21</f>
        <v>4.7619047619047619</v>
      </c>
      <c r="DW7" s="37">
        <v>2</v>
      </c>
      <c r="DX7" s="37">
        <f t="shared" ref="DX7:DX11" si="62">DW7*100/19</f>
        <v>10.526315789473685</v>
      </c>
      <c r="DY7" s="37">
        <v>2</v>
      </c>
      <c r="DZ7" s="37">
        <f t="shared" ref="DZ7:DZ11" si="63">DY7*100/20</f>
        <v>10</v>
      </c>
      <c r="EA7" s="37">
        <v>1</v>
      </c>
      <c r="EB7" s="37">
        <f t="shared" ref="EB7:EB11" si="64">EA7*100/20</f>
        <v>5</v>
      </c>
      <c r="EC7" s="37">
        <v>7</v>
      </c>
      <c r="ED7" s="37">
        <f t="shared" ref="ED7:ED11" si="65">EC7*100/33</f>
        <v>21.212121212121211</v>
      </c>
      <c r="EE7" s="37">
        <v>7</v>
      </c>
      <c r="EF7" s="37">
        <f t="shared" ref="EF7:EF11" si="66">EE7*100/30</f>
        <v>23.333333333333332</v>
      </c>
      <c r="EG7" s="37">
        <v>8</v>
      </c>
      <c r="EH7" s="37">
        <f t="shared" ref="EH7:EH11" si="67">EG7*100/32</f>
        <v>25</v>
      </c>
      <c r="EI7" s="37">
        <v>9</v>
      </c>
      <c r="EJ7" s="37">
        <f t="shared" ref="EJ7:EL11" si="68">EI7*100/32</f>
        <v>28.125</v>
      </c>
      <c r="EK7" s="37">
        <v>9</v>
      </c>
      <c r="EL7" s="37">
        <f t="shared" si="68"/>
        <v>28.125</v>
      </c>
      <c r="EM7" s="37">
        <v>9</v>
      </c>
      <c r="EN7" s="37">
        <f t="shared" ref="EN7:EN11" si="69">EM7*100/31</f>
        <v>29.032258064516128</v>
      </c>
      <c r="EO7" s="37">
        <v>8</v>
      </c>
      <c r="EP7" s="37">
        <f t="shared" ref="EP7:EP11" si="70">EO7*100/29</f>
        <v>27.586206896551722</v>
      </c>
      <c r="EQ7" s="37">
        <v>8</v>
      </c>
      <c r="ER7" s="37">
        <f t="shared" ref="ER7:ER11" si="71">EQ7*100/28</f>
        <v>28.571428571428573</v>
      </c>
      <c r="ES7" s="37">
        <v>8</v>
      </c>
      <c r="ET7" s="37">
        <f t="shared" ref="ET7:ET11" si="72">ES7*100/27</f>
        <v>29.62962962962963</v>
      </c>
      <c r="EU7" s="37">
        <v>8</v>
      </c>
      <c r="EV7" s="37">
        <f t="shared" ref="EV7:EV11" si="73">EU7*100/26</f>
        <v>30.76923076923077</v>
      </c>
      <c r="EW7" s="37">
        <v>9</v>
      </c>
      <c r="EX7" s="37">
        <f t="shared" ref="EX7:EX11" si="74">EW7*100/29</f>
        <v>31.03448275862069</v>
      </c>
      <c r="EY7" s="37">
        <v>9</v>
      </c>
      <c r="EZ7" s="159">
        <f t="shared" ref="EZ7:EZ11" si="75">EY7*100/28</f>
        <v>32.142857142857146</v>
      </c>
      <c r="FA7" s="160">
        <v>9</v>
      </c>
      <c r="FB7" s="160">
        <f t="shared" ref="FB7:FB11" si="76">FA7*100/31</f>
        <v>29.032258064516128</v>
      </c>
      <c r="FC7" s="160">
        <v>6</v>
      </c>
      <c r="FD7" s="160">
        <f t="shared" ref="FD7:FD11" si="77">FC7*100/30</f>
        <v>20</v>
      </c>
      <c r="FE7" s="160">
        <v>6</v>
      </c>
      <c r="FF7" s="160">
        <f t="shared" ref="FF7:FF11" si="78">FE7*100/29</f>
        <v>20.689655172413794</v>
      </c>
      <c r="FG7" s="160">
        <v>5</v>
      </c>
      <c r="FH7" s="37">
        <f t="shared" ref="FH7:FH11" si="79">FG7*100/30</f>
        <v>16.666666666666668</v>
      </c>
      <c r="FI7" s="37">
        <v>5</v>
      </c>
      <c r="FJ7" s="37">
        <f t="shared" si="5"/>
        <v>13.513513513513514</v>
      </c>
      <c r="FK7" s="37">
        <v>3</v>
      </c>
      <c r="FL7" s="37">
        <f t="shared" si="6"/>
        <v>8.3333333333333339</v>
      </c>
      <c r="FM7" s="37">
        <v>3</v>
      </c>
      <c r="FN7" s="37">
        <f t="shared" si="7"/>
        <v>7.6923076923076925</v>
      </c>
      <c r="FO7" s="37">
        <v>3</v>
      </c>
      <c r="FP7" s="37">
        <f t="shared" si="8"/>
        <v>7.6923076923076925</v>
      </c>
      <c r="FQ7" s="37">
        <v>3</v>
      </c>
      <c r="FR7" s="37">
        <f t="shared" si="9"/>
        <v>8.3333333333333339</v>
      </c>
      <c r="FS7" s="37">
        <v>3</v>
      </c>
      <c r="FT7" s="37">
        <f t="shared" si="10"/>
        <v>7.8947368421052628</v>
      </c>
      <c r="FU7" s="37">
        <v>3</v>
      </c>
      <c r="FV7" s="37">
        <f t="shared" si="11"/>
        <v>7.6923076923076925</v>
      </c>
      <c r="FW7" s="37">
        <v>3</v>
      </c>
      <c r="FX7" s="37">
        <f t="shared" si="12"/>
        <v>7.6923076923076925</v>
      </c>
      <c r="FY7" s="37">
        <v>3</v>
      </c>
      <c r="FZ7" s="37">
        <f t="shared" si="13"/>
        <v>7.6923076923076925</v>
      </c>
      <c r="GA7" s="37">
        <v>3</v>
      </c>
      <c r="GB7" s="37">
        <f t="shared" si="14"/>
        <v>7.6923076923076925</v>
      </c>
      <c r="GC7" s="37">
        <v>1</v>
      </c>
      <c r="GD7" s="37">
        <f t="shared" si="15"/>
        <v>3.225806451612903</v>
      </c>
      <c r="GE7" s="37">
        <v>0</v>
      </c>
      <c r="GF7" s="37">
        <f t="shared" si="16"/>
        <v>0</v>
      </c>
      <c r="GG7" s="37">
        <v>0</v>
      </c>
      <c r="GH7" s="37">
        <f t="shared" si="17"/>
        <v>0</v>
      </c>
      <c r="GI7" s="37">
        <v>0</v>
      </c>
      <c r="GJ7" s="37">
        <f t="shared" si="18"/>
        <v>0</v>
      </c>
      <c r="GK7" s="37">
        <v>0</v>
      </c>
      <c r="GL7" s="37">
        <f t="shared" si="19"/>
        <v>0</v>
      </c>
      <c r="GM7" s="37">
        <v>2</v>
      </c>
      <c r="GN7" s="37">
        <f t="shared" si="20"/>
        <v>5.7142857142857144</v>
      </c>
      <c r="GO7" s="37">
        <v>2</v>
      </c>
      <c r="GP7" s="37">
        <f t="shared" si="21"/>
        <v>5</v>
      </c>
      <c r="GQ7" s="37">
        <v>2</v>
      </c>
      <c r="GR7" s="37">
        <f t="shared" si="22"/>
        <v>4.6511627906976747</v>
      </c>
      <c r="GS7" s="37">
        <v>2</v>
      </c>
      <c r="GT7" s="37">
        <f t="shared" si="23"/>
        <v>4.5454545454545459</v>
      </c>
      <c r="GU7" s="37">
        <v>2</v>
      </c>
      <c r="GV7" s="37">
        <f t="shared" si="24"/>
        <v>4.6511627906976747</v>
      </c>
      <c r="GW7" s="37">
        <v>2</v>
      </c>
      <c r="GX7" s="37">
        <f t="shared" si="25"/>
        <v>5.882352941176471</v>
      </c>
      <c r="GY7" s="37">
        <v>2</v>
      </c>
      <c r="GZ7" s="37">
        <f t="shared" si="26"/>
        <v>4.8780487804878048</v>
      </c>
      <c r="HA7" s="37">
        <v>3</v>
      </c>
      <c r="HB7" s="37">
        <f t="shared" si="27"/>
        <v>7.1428571428571432</v>
      </c>
      <c r="HC7" s="37">
        <v>2</v>
      </c>
      <c r="HD7" s="37">
        <f t="shared" si="28"/>
        <v>5.2631578947368425</v>
      </c>
      <c r="HE7" s="37">
        <v>1</v>
      </c>
      <c r="HF7" s="37">
        <f t="shared" si="56"/>
        <v>3.0303030303030303</v>
      </c>
      <c r="HG7" s="37">
        <v>1</v>
      </c>
      <c r="HH7" s="37">
        <f t="shared" si="57"/>
        <v>3.0303030303030303</v>
      </c>
      <c r="HI7" s="195">
        <v>6</v>
      </c>
      <c r="HJ7" s="195">
        <v>15</v>
      </c>
      <c r="HK7" s="127">
        <v>6</v>
      </c>
      <c r="HL7" s="37">
        <f t="shared" ref="HL7:HL11" si="80">HK7*100/38</f>
        <v>15.789473684210526</v>
      </c>
      <c r="HM7" s="37">
        <v>6</v>
      </c>
      <c r="HN7" s="37">
        <f t="shared" ref="HN7:HN11" si="81">HM7*100/33</f>
        <v>18.181818181818183</v>
      </c>
      <c r="HO7" s="37">
        <v>8</v>
      </c>
      <c r="HP7" s="37">
        <f t="shared" si="58"/>
        <v>18.181818181818183</v>
      </c>
      <c r="HQ7" s="37">
        <v>9</v>
      </c>
      <c r="HR7" s="37">
        <f t="shared" si="59"/>
        <v>20.454545454545453</v>
      </c>
      <c r="HS7" s="37">
        <v>11</v>
      </c>
      <c r="HT7" s="37">
        <f t="shared" si="60"/>
        <v>22</v>
      </c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159"/>
    </row>
    <row r="8" spans="1:242" s="15" customFormat="1" x14ac:dyDescent="0.25">
      <c r="BZ8" s="16" t="s">
        <v>26</v>
      </c>
      <c r="CA8" s="11">
        <v>9</v>
      </c>
      <c r="CB8" s="36">
        <f t="shared" si="0"/>
        <v>19.148936170212767</v>
      </c>
      <c r="CC8" s="11">
        <v>8</v>
      </c>
      <c r="CD8" s="36">
        <f t="shared" si="39"/>
        <v>18.181818181818183</v>
      </c>
      <c r="CE8" s="11">
        <v>7</v>
      </c>
      <c r="CF8" s="36">
        <f t="shared" si="1"/>
        <v>16.279069767441861</v>
      </c>
      <c r="CG8" s="11">
        <v>8</v>
      </c>
      <c r="CH8" s="36">
        <f t="shared" si="2"/>
        <v>21.05263157894737</v>
      </c>
      <c r="CI8" s="11">
        <v>8</v>
      </c>
      <c r="CJ8" s="36">
        <f t="shared" si="40"/>
        <v>22.222222222222221</v>
      </c>
      <c r="CK8" s="11">
        <v>7</v>
      </c>
      <c r="CL8" s="36">
        <f t="shared" si="41"/>
        <v>22.580645161290324</v>
      </c>
      <c r="CM8" s="11">
        <v>7</v>
      </c>
      <c r="CN8" s="36">
        <f t="shared" si="42"/>
        <v>25</v>
      </c>
      <c r="CO8" s="36">
        <v>8</v>
      </c>
      <c r="CP8" s="36">
        <f t="shared" si="43"/>
        <v>28.571428571428573</v>
      </c>
      <c r="CQ8" s="11">
        <v>8</v>
      </c>
      <c r="CR8" s="36">
        <f t="shared" si="44"/>
        <v>28.571428571428573</v>
      </c>
      <c r="CS8" s="11">
        <v>8</v>
      </c>
      <c r="CT8" s="11">
        <f t="shared" si="45"/>
        <v>32</v>
      </c>
      <c r="CU8" s="11">
        <v>8</v>
      </c>
      <c r="CV8" s="36">
        <f t="shared" si="46"/>
        <v>33.333333333333336</v>
      </c>
      <c r="CW8" s="11">
        <v>8</v>
      </c>
      <c r="CX8" s="36">
        <f t="shared" si="47"/>
        <v>34.782608695652172</v>
      </c>
      <c r="CY8" s="36">
        <v>8</v>
      </c>
      <c r="CZ8" s="36">
        <f t="shared" si="48"/>
        <v>30.76923076923077</v>
      </c>
      <c r="DA8" s="36">
        <v>8</v>
      </c>
      <c r="DB8" s="36">
        <f t="shared" si="49"/>
        <v>29.62962962962963</v>
      </c>
      <c r="DC8" s="36">
        <v>7</v>
      </c>
      <c r="DD8" s="57">
        <f t="shared" si="50"/>
        <v>24.137931034482758</v>
      </c>
      <c r="DE8" s="57">
        <v>7</v>
      </c>
      <c r="DF8" s="57">
        <f t="shared" si="51"/>
        <v>25</v>
      </c>
      <c r="DG8" s="57">
        <v>7</v>
      </c>
      <c r="DH8" s="57">
        <f t="shared" si="52"/>
        <v>24.137931034482758</v>
      </c>
      <c r="DI8" s="57">
        <v>7</v>
      </c>
      <c r="DJ8" s="57">
        <f t="shared" si="53"/>
        <v>24.137931034482758</v>
      </c>
      <c r="DK8" s="57">
        <v>8</v>
      </c>
      <c r="DL8" s="36">
        <f t="shared" si="3"/>
        <v>25</v>
      </c>
      <c r="DM8" s="57">
        <v>4</v>
      </c>
      <c r="DN8" s="36">
        <f t="shared" si="4"/>
        <v>16.666666666666668</v>
      </c>
      <c r="DO8" s="36">
        <v>7</v>
      </c>
      <c r="DP8" s="36">
        <f t="shared" si="54"/>
        <v>23.333333333333332</v>
      </c>
      <c r="DQ8" s="36">
        <v>7</v>
      </c>
      <c r="DR8" s="36">
        <f t="shared" si="55"/>
        <v>25</v>
      </c>
      <c r="DS8" s="115">
        <v>6</v>
      </c>
      <c r="DT8" s="115">
        <v>25</v>
      </c>
      <c r="DU8" s="97">
        <v>6</v>
      </c>
      <c r="DV8" s="36">
        <f t="shared" si="61"/>
        <v>28.571428571428573</v>
      </c>
      <c r="DW8" s="36">
        <v>3</v>
      </c>
      <c r="DX8" s="36">
        <f t="shared" si="62"/>
        <v>15.789473684210526</v>
      </c>
      <c r="DY8" s="36">
        <v>3</v>
      </c>
      <c r="DZ8" s="36">
        <f t="shared" si="63"/>
        <v>15</v>
      </c>
      <c r="EA8" s="36">
        <v>3</v>
      </c>
      <c r="EB8" s="36">
        <f t="shared" si="64"/>
        <v>15</v>
      </c>
      <c r="EC8" s="36">
        <v>4</v>
      </c>
      <c r="ED8" s="36">
        <f t="shared" si="65"/>
        <v>12.121212121212121</v>
      </c>
      <c r="EE8" s="36">
        <v>4</v>
      </c>
      <c r="EF8" s="36">
        <f t="shared" si="66"/>
        <v>13.333333333333334</v>
      </c>
      <c r="EG8" s="36">
        <v>5</v>
      </c>
      <c r="EH8" s="36">
        <f t="shared" si="67"/>
        <v>15.625</v>
      </c>
      <c r="EI8" s="36">
        <v>4</v>
      </c>
      <c r="EJ8" s="36">
        <f t="shared" si="68"/>
        <v>12.5</v>
      </c>
      <c r="EK8" s="36">
        <v>4</v>
      </c>
      <c r="EL8" s="36">
        <f t="shared" si="68"/>
        <v>12.5</v>
      </c>
      <c r="EM8" s="36">
        <v>4</v>
      </c>
      <c r="EN8" s="36">
        <f t="shared" si="69"/>
        <v>12.903225806451612</v>
      </c>
      <c r="EO8" s="36">
        <v>4</v>
      </c>
      <c r="EP8" s="36">
        <f t="shared" si="70"/>
        <v>13.793103448275861</v>
      </c>
      <c r="EQ8" s="36">
        <v>4</v>
      </c>
      <c r="ER8" s="36">
        <f t="shared" si="71"/>
        <v>14.285714285714286</v>
      </c>
      <c r="ES8" s="36">
        <v>4</v>
      </c>
      <c r="ET8" s="36">
        <f t="shared" si="72"/>
        <v>14.814814814814815</v>
      </c>
      <c r="EU8" s="36">
        <v>3</v>
      </c>
      <c r="EV8" s="36">
        <f t="shared" si="73"/>
        <v>11.538461538461538</v>
      </c>
      <c r="EW8" s="36">
        <v>5</v>
      </c>
      <c r="EX8" s="36">
        <f t="shared" si="74"/>
        <v>17.241379310344829</v>
      </c>
      <c r="EY8" s="36">
        <v>5</v>
      </c>
      <c r="EZ8" s="57">
        <f t="shared" si="75"/>
        <v>17.857142857142858</v>
      </c>
      <c r="FA8" s="36">
        <v>5</v>
      </c>
      <c r="FB8" s="36">
        <f t="shared" si="76"/>
        <v>16.129032258064516</v>
      </c>
      <c r="FC8" s="36">
        <v>4</v>
      </c>
      <c r="FD8" s="36">
        <f t="shared" si="77"/>
        <v>13.333333333333334</v>
      </c>
      <c r="FE8" s="36">
        <v>3</v>
      </c>
      <c r="FF8" s="36">
        <f t="shared" si="78"/>
        <v>10.344827586206897</v>
      </c>
      <c r="FG8" s="36">
        <v>4</v>
      </c>
      <c r="FH8" s="36">
        <f t="shared" si="79"/>
        <v>13.333333333333334</v>
      </c>
      <c r="FI8" s="36">
        <v>6</v>
      </c>
      <c r="FJ8" s="36">
        <f t="shared" si="5"/>
        <v>16.216216216216218</v>
      </c>
      <c r="FK8" s="36">
        <v>4</v>
      </c>
      <c r="FL8" s="36">
        <f t="shared" si="6"/>
        <v>11.111111111111111</v>
      </c>
      <c r="FM8" s="36">
        <v>6</v>
      </c>
      <c r="FN8" s="36">
        <f t="shared" si="7"/>
        <v>15.384615384615385</v>
      </c>
      <c r="FO8" s="36">
        <v>6</v>
      </c>
      <c r="FP8" s="36">
        <f t="shared" si="8"/>
        <v>15.384615384615385</v>
      </c>
      <c r="FQ8" s="36">
        <v>5</v>
      </c>
      <c r="FR8" s="36">
        <f t="shared" si="9"/>
        <v>13.888888888888889</v>
      </c>
      <c r="FS8" s="36">
        <v>5</v>
      </c>
      <c r="FT8" s="36">
        <f t="shared" si="10"/>
        <v>13.157894736842104</v>
      </c>
      <c r="FU8" s="36">
        <v>5</v>
      </c>
      <c r="FV8" s="36">
        <f t="shared" si="11"/>
        <v>12.820512820512821</v>
      </c>
      <c r="FW8" s="36">
        <v>5</v>
      </c>
      <c r="FX8" s="36">
        <f t="shared" si="12"/>
        <v>12.820512820512821</v>
      </c>
      <c r="FY8" s="36">
        <v>5</v>
      </c>
      <c r="FZ8" s="36">
        <f t="shared" si="13"/>
        <v>12.820512820512821</v>
      </c>
      <c r="GA8" s="36">
        <v>4</v>
      </c>
      <c r="GB8" s="36">
        <f t="shared" si="14"/>
        <v>10.256410256410257</v>
      </c>
      <c r="GC8" s="36">
        <v>3</v>
      </c>
      <c r="GD8" s="36">
        <f t="shared" si="15"/>
        <v>9.67741935483871</v>
      </c>
      <c r="GE8" s="36">
        <v>3</v>
      </c>
      <c r="GF8" s="36">
        <f t="shared" si="16"/>
        <v>10.344827586206897</v>
      </c>
      <c r="GG8" s="36">
        <v>3</v>
      </c>
      <c r="GH8" s="36">
        <f t="shared" si="17"/>
        <v>10</v>
      </c>
      <c r="GI8" s="36">
        <v>4</v>
      </c>
      <c r="GJ8" s="36">
        <f t="shared" si="18"/>
        <v>11.764705882352942</v>
      </c>
      <c r="GK8" s="36">
        <v>3</v>
      </c>
      <c r="GL8" s="36">
        <f t="shared" si="19"/>
        <v>10</v>
      </c>
      <c r="GM8" s="36">
        <v>3</v>
      </c>
      <c r="GN8" s="36">
        <f t="shared" si="20"/>
        <v>8.5714285714285712</v>
      </c>
      <c r="GO8" s="36">
        <v>4</v>
      </c>
      <c r="GP8" s="36">
        <f t="shared" si="21"/>
        <v>10</v>
      </c>
      <c r="GQ8" s="36">
        <v>4</v>
      </c>
      <c r="GR8" s="36">
        <f t="shared" si="22"/>
        <v>9.3023255813953494</v>
      </c>
      <c r="GS8" s="36">
        <v>4</v>
      </c>
      <c r="GT8" s="36">
        <f t="shared" si="23"/>
        <v>9.0909090909090917</v>
      </c>
      <c r="GU8" s="36">
        <v>3</v>
      </c>
      <c r="GV8" s="36">
        <f t="shared" si="24"/>
        <v>6.9767441860465116</v>
      </c>
      <c r="GW8" s="36">
        <v>3</v>
      </c>
      <c r="GX8" s="36">
        <f t="shared" si="25"/>
        <v>8.8235294117647065</v>
      </c>
      <c r="GY8" s="36">
        <v>6</v>
      </c>
      <c r="GZ8" s="36">
        <f t="shared" si="26"/>
        <v>14.634146341463415</v>
      </c>
      <c r="HA8" s="36">
        <v>7</v>
      </c>
      <c r="HB8" s="36">
        <f t="shared" si="27"/>
        <v>16.666666666666668</v>
      </c>
      <c r="HC8" s="36">
        <v>7</v>
      </c>
      <c r="HD8" s="36">
        <f t="shared" si="28"/>
        <v>18.421052631578949</v>
      </c>
      <c r="HE8" s="36">
        <v>6</v>
      </c>
      <c r="HF8" s="36">
        <f t="shared" si="56"/>
        <v>18.181818181818183</v>
      </c>
      <c r="HG8" s="36">
        <v>6</v>
      </c>
      <c r="HH8" s="36">
        <f t="shared" si="57"/>
        <v>18.181818181818183</v>
      </c>
      <c r="HI8" s="194">
        <v>7</v>
      </c>
      <c r="HJ8" s="194">
        <v>17</v>
      </c>
      <c r="HK8" s="97">
        <v>7</v>
      </c>
      <c r="HL8" s="36">
        <f t="shared" si="80"/>
        <v>18.421052631578949</v>
      </c>
      <c r="HM8" s="36">
        <v>6</v>
      </c>
      <c r="HN8" s="36">
        <f t="shared" si="81"/>
        <v>18.181818181818183</v>
      </c>
      <c r="HO8" s="36">
        <v>8</v>
      </c>
      <c r="HP8" s="36">
        <f t="shared" si="58"/>
        <v>18.181818181818183</v>
      </c>
      <c r="HQ8" s="36">
        <v>6</v>
      </c>
      <c r="HR8" s="36">
        <f t="shared" si="59"/>
        <v>13.636363636363637</v>
      </c>
      <c r="HS8" s="36">
        <v>8</v>
      </c>
      <c r="HT8" s="36">
        <f t="shared" si="60"/>
        <v>16</v>
      </c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57"/>
    </row>
    <row r="9" spans="1:242" x14ac:dyDescent="0.25">
      <c r="BZ9" s="147" t="s">
        <v>27</v>
      </c>
      <c r="CA9" s="9">
        <v>12</v>
      </c>
      <c r="CB9" s="37">
        <f t="shared" si="0"/>
        <v>25.531914893617021</v>
      </c>
      <c r="CC9" s="9">
        <v>10</v>
      </c>
      <c r="CD9" s="37">
        <f t="shared" si="39"/>
        <v>22.727272727272727</v>
      </c>
      <c r="CE9" s="9">
        <v>9</v>
      </c>
      <c r="CF9" s="37">
        <f t="shared" si="1"/>
        <v>20.930232558139537</v>
      </c>
      <c r="CG9" s="9">
        <v>6</v>
      </c>
      <c r="CH9" s="45">
        <f t="shared" si="2"/>
        <v>15.789473684210526</v>
      </c>
      <c r="CI9" s="9">
        <v>4</v>
      </c>
      <c r="CJ9" s="37">
        <f t="shared" si="40"/>
        <v>11.111111111111111</v>
      </c>
      <c r="CK9" s="9">
        <v>4</v>
      </c>
      <c r="CL9" s="37">
        <f t="shared" si="41"/>
        <v>12.903225806451612</v>
      </c>
      <c r="CM9" s="9">
        <v>3</v>
      </c>
      <c r="CN9" s="37">
        <f t="shared" si="42"/>
        <v>10.714285714285714</v>
      </c>
      <c r="CO9" s="37">
        <v>3</v>
      </c>
      <c r="CP9" s="37">
        <f t="shared" si="43"/>
        <v>10.714285714285714</v>
      </c>
      <c r="CQ9" s="9">
        <v>3</v>
      </c>
      <c r="CR9" s="37">
        <f t="shared" si="44"/>
        <v>10.714285714285714</v>
      </c>
      <c r="CS9" s="9">
        <v>3</v>
      </c>
      <c r="CT9" s="9">
        <f t="shared" si="45"/>
        <v>12</v>
      </c>
      <c r="CU9" s="9">
        <v>3</v>
      </c>
      <c r="CV9" s="37">
        <f t="shared" si="46"/>
        <v>12.5</v>
      </c>
      <c r="CW9" s="9">
        <v>3</v>
      </c>
      <c r="CX9" s="37">
        <f t="shared" si="47"/>
        <v>13.043478260869565</v>
      </c>
      <c r="CY9" s="37">
        <v>4</v>
      </c>
      <c r="CZ9" s="37">
        <f t="shared" si="48"/>
        <v>15.384615384615385</v>
      </c>
      <c r="DA9" s="37">
        <v>4</v>
      </c>
      <c r="DB9" s="37">
        <f t="shared" si="49"/>
        <v>14.814814814814815</v>
      </c>
      <c r="DC9" s="37">
        <v>7</v>
      </c>
      <c r="DD9" s="37">
        <f t="shared" si="50"/>
        <v>24.137931034482758</v>
      </c>
      <c r="DE9" s="37">
        <v>7</v>
      </c>
      <c r="DF9" s="37">
        <f t="shared" si="51"/>
        <v>25</v>
      </c>
      <c r="DG9" s="37">
        <v>7</v>
      </c>
      <c r="DH9" s="37">
        <f t="shared" si="52"/>
        <v>24.137931034482758</v>
      </c>
      <c r="DI9" s="37">
        <v>7</v>
      </c>
      <c r="DJ9" s="37">
        <f t="shared" si="53"/>
        <v>24.137931034482758</v>
      </c>
      <c r="DK9" s="37">
        <v>8</v>
      </c>
      <c r="DL9" s="37">
        <f t="shared" si="3"/>
        <v>25</v>
      </c>
      <c r="DM9" s="37">
        <v>5</v>
      </c>
      <c r="DN9" s="37">
        <f t="shared" si="4"/>
        <v>20.833333333333332</v>
      </c>
      <c r="DO9" s="37">
        <v>9</v>
      </c>
      <c r="DP9" s="37">
        <f t="shared" si="54"/>
        <v>30</v>
      </c>
      <c r="DQ9" s="37">
        <v>9</v>
      </c>
      <c r="DR9" s="37">
        <f t="shared" si="55"/>
        <v>32.142857142857146</v>
      </c>
      <c r="DS9" s="121">
        <v>7</v>
      </c>
      <c r="DT9" s="121">
        <v>29</v>
      </c>
      <c r="DU9" s="127">
        <v>6</v>
      </c>
      <c r="DV9" s="37">
        <f t="shared" si="61"/>
        <v>28.571428571428573</v>
      </c>
      <c r="DW9" s="37">
        <v>6</v>
      </c>
      <c r="DX9" s="37">
        <f t="shared" si="62"/>
        <v>31.578947368421051</v>
      </c>
      <c r="DY9" s="37">
        <v>6</v>
      </c>
      <c r="DZ9" s="37">
        <f t="shared" si="63"/>
        <v>30</v>
      </c>
      <c r="EA9" s="37">
        <v>7</v>
      </c>
      <c r="EB9" s="37">
        <f t="shared" si="64"/>
        <v>35</v>
      </c>
      <c r="EC9" s="37">
        <v>11</v>
      </c>
      <c r="ED9" s="37">
        <f t="shared" si="65"/>
        <v>33.333333333333336</v>
      </c>
      <c r="EE9" s="37">
        <v>10</v>
      </c>
      <c r="EF9" s="37">
        <f t="shared" si="66"/>
        <v>33.333333333333336</v>
      </c>
      <c r="EG9" s="37">
        <v>11</v>
      </c>
      <c r="EH9" s="37">
        <f t="shared" si="67"/>
        <v>34.375</v>
      </c>
      <c r="EI9" s="37">
        <v>11</v>
      </c>
      <c r="EJ9" s="37">
        <f t="shared" si="68"/>
        <v>34.375</v>
      </c>
      <c r="EK9" s="37">
        <v>11</v>
      </c>
      <c r="EL9" s="37">
        <f t="shared" si="68"/>
        <v>34.375</v>
      </c>
      <c r="EM9" s="37">
        <v>11</v>
      </c>
      <c r="EN9" s="37">
        <f t="shared" si="69"/>
        <v>35.483870967741936</v>
      </c>
      <c r="EO9" s="37">
        <v>8</v>
      </c>
      <c r="EP9" s="37">
        <f t="shared" si="70"/>
        <v>27.586206896551722</v>
      </c>
      <c r="EQ9" s="37">
        <v>8</v>
      </c>
      <c r="ER9" s="37">
        <f t="shared" si="71"/>
        <v>28.571428571428573</v>
      </c>
      <c r="ES9" s="37">
        <v>8</v>
      </c>
      <c r="ET9" s="37">
        <f t="shared" si="72"/>
        <v>29.62962962962963</v>
      </c>
      <c r="EU9" s="37">
        <v>8</v>
      </c>
      <c r="EV9" s="37">
        <f t="shared" si="73"/>
        <v>30.76923076923077</v>
      </c>
      <c r="EW9" s="37">
        <v>7</v>
      </c>
      <c r="EX9" s="37">
        <f t="shared" si="74"/>
        <v>24.137931034482758</v>
      </c>
      <c r="EY9" s="37">
        <v>7</v>
      </c>
      <c r="EZ9" s="159">
        <f t="shared" si="75"/>
        <v>25</v>
      </c>
      <c r="FA9" s="160">
        <v>8</v>
      </c>
      <c r="FB9" s="160">
        <f t="shared" si="76"/>
        <v>25.806451612903224</v>
      </c>
      <c r="FC9" s="160">
        <v>8</v>
      </c>
      <c r="FD9" s="160">
        <f t="shared" si="77"/>
        <v>26.666666666666668</v>
      </c>
      <c r="FE9" s="160">
        <v>8</v>
      </c>
      <c r="FF9" s="160">
        <f t="shared" si="78"/>
        <v>27.586206896551722</v>
      </c>
      <c r="FG9" s="160">
        <v>9</v>
      </c>
      <c r="FH9" s="37">
        <f t="shared" si="79"/>
        <v>30</v>
      </c>
      <c r="FI9" s="37">
        <v>11</v>
      </c>
      <c r="FJ9" s="37">
        <f t="shared" si="5"/>
        <v>29.72972972972973</v>
      </c>
      <c r="FK9" s="37">
        <v>12</v>
      </c>
      <c r="FL9" s="37">
        <f t="shared" si="6"/>
        <v>33.333333333333336</v>
      </c>
      <c r="FM9" s="37">
        <v>12</v>
      </c>
      <c r="FN9" s="37">
        <f t="shared" si="7"/>
        <v>30.76923076923077</v>
      </c>
      <c r="FO9" s="37">
        <v>13</v>
      </c>
      <c r="FP9" s="37">
        <f t="shared" si="8"/>
        <v>33.333333333333336</v>
      </c>
      <c r="FQ9" s="37">
        <v>12</v>
      </c>
      <c r="FR9" s="37">
        <f t="shared" si="9"/>
        <v>33.333333333333336</v>
      </c>
      <c r="FS9" s="37">
        <v>12</v>
      </c>
      <c r="FT9" s="37">
        <f t="shared" si="10"/>
        <v>31.578947368421051</v>
      </c>
      <c r="FU9" s="37">
        <v>12</v>
      </c>
      <c r="FV9" s="37">
        <f t="shared" si="11"/>
        <v>30.76923076923077</v>
      </c>
      <c r="FW9" s="37">
        <v>12</v>
      </c>
      <c r="FX9" s="37">
        <f t="shared" si="12"/>
        <v>30.76923076923077</v>
      </c>
      <c r="FY9" s="37">
        <v>12</v>
      </c>
      <c r="FZ9" s="37">
        <f t="shared" si="13"/>
        <v>30.76923076923077</v>
      </c>
      <c r="GA9" s="37">
        <v>11</v>
      </c>
      <c r="GB9" s="37">
        <f t="shared" si="14"/>
        <v>28.205128205128204</v>
      </c>
      <c r="GC9" s="37">
        <v>11</v>
      </c>
      <c r="GD9" s="37">
        <f t="shared" si="15"/>
        <v>35.483870967741936</v>
      </c>
      <c r="GE9" s="37">
        <v>10</v>
      </c>
      <c r="GF9" s="37">
        <f t="shared" si="16"/>
        <v>34.482758620689658</v>
      </c>
      <c r="GG9" s="37">
        <v>10</v>
      </c>
      <c r="GH9" s="37">
        <f t="shared" si="17"/>
        <v>33.333333333333336</v>
      </c>
      <c r="GI9" s="37">
        <v>12</v>
      </c>
      <c r="GJ9" s="37">
        <f t="shared" si="18"/>
        <v>35.294117647058826</v>
      </c>
      <c r="GK9" s="37">
        <v>11</v>
      </c>
      <c r="GL9" s="37">
        <f t="shared" si="19"/>
        <v>36.666666666666664</v>
      </c>
      <c r="GM9" s="37">
        <v>10</v>
      </c>
      <c r="GN9" s="37">
        <f t="shared" si="20"/>
        <v>28.571428571428573</v>
      </c>
      <c r="GO9" s="37">
        <v>10</v>
      </c>
      <c r="GP9" s="37">
        <f t="shared" si="21"/>
        <v>25</v>
      </c>
      <c r="GQ9" s="37">
        <v>10</v>
      </c>
      <c r="GR9" s="37">
        <f t="shared" si="22"/>
        <v>23.255813953488371</v>
      </c>
      <c r="GS9" s="37">
        <v>11</v>
      </c>
      <c r="GT9" s="37">
        <f t="shared" si="23"/>
        <v>25</v>
      </c>
      <c r="GU9" s="37">
        <v>12</v>
      </c>
      <c r="GV9" s="37">
        <f t="shared" si="24"/>
        <v>27.906976744186046</v>
      </c>
      <c r="GW9" s="37">
        <v>8</v>
      </c>
      <c r="GX9" s="37">
        <f t="shared" si="25"/>
        <v>23.529411764705884</v>
      </c>
      <c r="GY9" s="37">
        <v>9</v>
      </c>
      <c r="GZ9" s="37">
        <f t="shared" si="26"/>
        <v>21.951219512195124</v>
      </c>
      <c r="HA9" s="37">
        <v>8</v>
      </c>
      <c r="HB9" s="37">
        <f t="shared" si="27"/>
        <v>19.047619047619047</v>
      </c>
      <c r="HC9" s="37">
        <v>8</v>
      </c>
      <c r="HD9" s="37">
        <f t="shared" si="28"/>
        <v>21.05263157894737</v>
      </c>
      <c r="HE9" s="37">
        <v>10</v>
      </c>
      <c r="HF9" s="37">
        <f t="shared" si="56"/>
        <v>30.303030303030305</v>
      </c>
      <c r="HG9" s="37">
        <v>10</v>
      </c>
      <c r="HH9" s="37">
        <f t="shared" si="57"/>
        <v>30.303030303030305</v>
      </c>
      <c r="HI9" s="195">
        <v>9</v>
      </c>
      <c r="HJ9" s="195">
        <v>22</v>
      </c>
      <c r="HK9" s="127">
        <v>9</v>
      </c>
      <c r="HL9" s="37">
        <f t="shared" si="80"/>
        <v>23.684210526315791</v>
      </c>
      <c r="HM9" s="37">
        <v>6</v>
      </c>
      <c r="HN9" s="37">
        <f t="shared" si="81"/>
        <v>18.181818181818183</v>
      </c>
      <c r="HO9" s="37">
        <v>10</v>
      </c>
      <c r="HP9" s="37">
        <f t="shared" si="58"/>
        <v>22.727272727272727</v>
      </c>
      <c r="HQ9" s="37">
        <v>9</v>
      </c>
      <c r="HR9" s="37">
        <f t="shared" si="59"/>
        <v>20.454545454545453</v>
      </c>
      <c r="HS9" s="37">
        <v>10</v>
      </c>
      <c r="HT9" s="37">
        <f t="shared" si="60"/>
        <v>20</v>
      </c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159"/>
    </row>
    <row r="10" spans="1:242" x14ac:dyDescent="0.25">
      <c r="BZ10" s="16" t="s">
        <v>28</v>
      </c>
      <c r="CA10" s="11">
        <v>8</v>
      </c>
      <c r="CB10" s="36">
        <f t="shared" si="0"/>
        <v>17.021276595744681</v>
      </c>
      <c r="CC10" s="11">
        <v>9</v>
      </c>
      <c r="CD10" s="36">
        <f t="shared" si="39"/>
        <v>20.454545454545453</v>
      </c>
      <c r="CE10" s="11">
        <v>9</v>
      </c>
      <c r="CF10" s="36">
        <f t="shared" si="1"/>
        <v>20.930232558139537</v>
      </c>
      <c r="CG10" s="11">
        <v>7</v>
      </c>
      <c r="CH10" s="36">
        <f t="shared" si="2"/>
        <v>18.421052631578949</v>
      </c>
      <c r="CI10" s="11">
        <v>6</v>
      </c>
      <c r="CJ10" s="36">
        <f t="shared" si="40"/>
        <v>16.666666666666668</v>
      </c>
      <c r="CK10" s="11">
        <v>5</v>
      </c>
      <c r="CL10" s="36">
        <f t="shared" si="41"/>
        <v>16.129032258064516</v>
      </c>
      <c r="CM10" s="11">
        <v>5</v>
      </c>
      <c r="CN10" s="36">
        <f t="shared" si="42"/>
        <v>17.857142857142858</v>
      </c>
      <c r="CO10" s="36">
        <v>5</v>
      </c>
      <c r="CP10" s="36">
        <f t="shared" si="43"/>
        <v>17.857142857142858</v>
      </c>
      <c r="CQ10" s="11">
        <v>5</v>
      </c>
      <c r="CR10" s="36">
        <f t="shared" si="44"/>
        <v>17.857142857142858</v>
      </c>
      <c r="CS10" s="11">
        <v>4</v>
      </c>
      <c r="CT10" s="11">
        <f t="shared" si="45"/>
        <v>16</v>
      </c>
      <c r="CU10" s="11">
        <v>3</v>
      </c>
      <c r="CV10" s="36">
        <f t="shared" si="46"/>
        <v>12.5</v>
      </c>
      <c r="CW10" s="11">
        <v>3</v>
      </c>
      <c r="CX10" s="36">
        <f t="shared" si="47"/>
        <v>13.043478260869565</v>
      </c>
      <c r="CY10" s="36">
        <v>3</v>
      </c>
      <c r="CZ10" s="36">
        <f t="shared" si="48"/>
        <v>11.538461538461538</v>
      </c>
      <c r="DA10" s="36">
        <v>4</v>
      </c>
      <c r="DB10" s="36">
        <f t="shared" si="49"/>
        <v>14.814814814814815</v>
      </c>
      <c r="DC10" s="36">
        <v>6</v>
      </c>
      <c r="DD10" s="57">
        <f t="shared" si="50"/>
        <v>20.689655172413794</v>
      </c>
      <c r="DE10" s="57">
        <v>5</v>
      </c>
      <c r="DF10" s="57">
        <f t="shared" si="51"/>
        <v>17.857142857142858</v>
      </c>
      <c r="DG10" s="57">
        <v>6</v>
      </c>
      <c r="DH10" s="57">
        <f t="shared" si="52"/>
        <v>20.689655172413794</v>
      </c>
      <c r="DI10" s="57">
        <v>6</v>
      </c>
      <c r="DJ10" s="57">
        <f t="shared" si="53"/>
        <v>20.689655172413794</v>
      </c>
      <c r="DK10" s="57">
        <v>7</v>
      </c>
      <c r="DL10" s="36">
        <f t="shared" si="3"/>
        <v>21.875</v>
      </c>
      <c r="DM10" s="57">
        <v>7</v>
      </c>
      <c r="DN10" s="36">
        <f t="shared" si="4"/>
        <v>29.166666666666668</v>
      </c>
      <c r="DO10" s="36">
        <v>6</v>
      </c>
      <c r="DP10" s="36">
        <f t="shared" si="54"/>
        <v>20</v>
      </c>
      <c r="DQ10" s="36">
        <v>4</v>
      </c>
      <c r="DR10" s="36">
        <f t="shared" si="55"/>
        <v>14.285714285714286</v>
      </c>
      <c r="DS10" s="115">
        <v>4</v>
      </c>
      <c r="DT10" s="115">
        <v>17</v>
      </c>
      <c r="DU10" s="97">
        <v>3</v>
      </c>
      <c r="DV10" s="36">
        <f t="shared" si="61"/>
        <v>14.285714285714286</v>
      </c>
      <c r="DW10" s="36">
        <v>3</v>
      </c>
      <c r="DX10" s="36">
        <f t="shared" si="62"/>
        <v>15.789473684210526</v>
      </c>
      <c r="DY10" s="36">
        <v>3</v>
      </c>
      <c r="DZ10" s="36">
        <f t="shared" si="63"/>
        <v>15</v>
      </c>
      <c r="EA10" s="36">
        <v>3</v>
      </c>
      <c r="EB10" s="36">
        <f t="shared" si="64"/>
        <v>15</v>
      </c>
      <c r="EC10" s="36">
        <v>4</v>
      </c>
      <c r="ED10" s="36">
        <f t="shared" si="65"/>
        <v>12.121212121212121</v>
      </c>
      <c r="EE10" s="36">
        <v>3</v>
      </c>
      <c r="EF10" s="36">
        <f t="shared" si="66"/>
        <v>10</v>
      </c>
      <c r="EG10" s="36">
        <v>3</v>
      </c>
      <c r="EH10" s="36">
        <f t="shared" si="67"/>
        <v>9.375</v>
      </c>
      <c r="EI10" s="36">
        <v>3</v>
      </c>
      <c r="EJ10" s="36">
        <f t="shared" si="68"/>
        <v>9.375</v>
      </c>
      <c r="EK10" s="36">
        <v>3</v>
      </c>
      <c r="EL10" s="36">
        <f t="shared" si="68"/>
        <v>9.375</v>
      </c>
      <c r="EM10" s="36">
        <v>2</v>
      </c>
      <c r="EN10" s="36">
        <f t="shared" si="69"/>
        <v>6.4516129032258061</v>
      </c>
      <c r="EO10" s="36">
        <v>3</v>
      </c>
      <c r="EP10" s="36">
        <f t="shared" si="70"/>
        <v>10.344827586206897</v>
      </c>
      <c r="EQ10" s="36">
        <v>2</v>
      </c>
      <c r="ER10" s="36">
        <f t="shared" si="71"/>
        <v>7.1428571428571432</v>
      </c>
      <c r="ES10" s="36">
        <v>1</v>
      </c>
      <c r="ET10" s="36">
        <f t="shared" si="72"/>
        <v>3.7037037037037037</v>
      </c>
      <c r="EU10" s="36">
        <v>1</v>
      </c>
      <c r="EV10" s="36">
        <f t="shared" si="73"/>
        <v>3.8461538461538463</v>
      </c>
      <c r="EW10" s="36">
        <v>2</v>
      </c>
      <c r="EX10" s="36">
        <f t="shared" si="74"/>
        <v>6.8965517241379306</v>
      </c>
      <c r="EY10" s="36">
        <v>2</v>
      </c>
      <c r="EZ10" s="57">
        <f t="shared" si="75"/>
        <v>7.1428571428571432</v>
      </c>
      <c r="FA10" s="36">
        <v>3</v>
      </c>
      <c r="FB10" s="36">
        <f t="shared" si="76"/>
        <v>9.67741935483871</v>
      </c>
      <c r="FC10" s="36">
        <v>5</v>
      </c>
      <c r="FD10" s="36">
        <f t="shared" si="77"/>
        <v>16.666666666666668</v>
      </c>
      <c r="FE10" s="36">
        <v>5</v>
      </c>
      <c r="FF10" s="36">
        <f t="shared" si="78"/>
        <v>17.241379310344829</v>
      </c>
      <c r="FG10" s="36">
        <v>5</v>
      </c>
      <c r="FH10" s="36">
        <f t="shared" si="79"/>
        <v>16.666666666666668</v>
      </c>
      <c r="FI10" s="36">
        <v>6</v>
      </c>
      <c r="FJ10" s="36">
        <f t="shared" si="5"/>
        <v>16.216216216216218</v>
      </c>
      <c r="FK10" s="36">
        <v>8</v>
      </c>
      <c r="FL10" s="36">
        <f t="shared" si="6"/>
        <v>22.222222222222221</v>
      </c>
      <c r="FM10" s="36">
        <v>9</v>
      </c>
      <c r="FN10" s="36">
        <f t="shared" si="7"/>
        <v>23.076923076923077</v>
      </c>
      <c r="FO10" s="36">
        <v>9</v>
      </c>
      <c r="FP10" s="36">
        <f t="shared" si="8"/>
        <v>23.076923076923077</v>
      </c>
      <c r="FQ10" s="36">
        <v>9</v>
      </c>
      <c r="FR10" s="36">
        <f t="shared" si="9"/>
        <v>25</v>
      </c>
      <c r="FS10" s="36">
        <v>11</v>
      </c>
      <c r="FT10" s="36">
        <f t="shared" si="10"/>
        <v>28.94736842105263</v>
      </c>
      <c r="FU10" s="36">
        <v>11</v>
      </c>
      <c r="FV10" s="36">
        <f t="shared" si="11"/>
        <v>28.205128205128204</v>
      </c>
      <c r="FW10" s="36">
        <v>11</v>
      </c>
      <c r="FX10" s="36">
        <f t="shared" si="12"/>
        <v>28.205128205128204</v>
      </c>
      <c r="FY10" s="36">
        <v>10</v>
      </c>
      <c r="FZ10" s="36">
        <f t="shared" si="13"/>
        <v>25.641025641025642</v>
      </c>
      <c r="GA10" s="36">
        <v>10</v>
      </c>
      <c r="GB10" s="36">
        <f t="shared" si="14"/>
        <v>25.641025641025642</v>
      </c>
      <c r="GC10" s="36">
        <v>8</v>
      </c>
      <c r="GD10" s="36">
        <f t="shared" si="15"/>
        <v>25.806451612903224</v>
      </c>
      <c r="GE10" s="36">
        <v>7</v>
      </c>
      <c r="GF10" s="36">
        <f t="shared" si="16"/>
        <v>24.137931034482758</v>
      </c>
      <c r="GG10" s="36">
        <v>8</v>
      </c>
      <c r="GH10" s="36">
        <f t="shared" si="17"/>
        <v>26.666666666666668</v>
      </c>
      <c r="GI10" s="36">
        <v>5</v>
      </c>
      <c r="GJ10" s="36">
        <f t="shared" si="18"/>
        <v>14.705882352941176</v>
      </c>
      <c r="GK10" s="36">
        <v>3</v>
      </c>
      <c r="GL10" s="36">
        <f t="shared" si="19"/>
        <v>10</v>
      </c>
      <c r="GM10" s="36">
        <v>3</v>
      </c>
      <c r="GN10" s="36">
        <f t="shared" si="20"/>
        <v>8.5714285714285712</v>
      </c>
      <c r="GO10" s="36">
        <v>4</v>
      </c>
      <c r="GP10" s="36">
        <f t="shared" si="21"/>
        <v>10</v>
      </c>
      <c r="GQ10" s="36">
        <v>6</v>
      </c>
      <c r="GR10" s="36">
        <f t="shared" si="22"/>
        <v>13.953488372093023</v>
      </c>
      <c r="GS10" s="36">
        <v>7</v>
      </c>
      <c r="GT10" s="36">
        <f t="shared" si="23"/>
        <v>15.909090909090908</v>
      </c>
      <c r="GU10" s="36">
        <v>8</v>
      </c>
      <c r="GV10" s="36">
        <f t="shared" si="24"/>
        <v>18.604651162790699</v>
      </c>
      <c r="GW10" s="36">
        <v>8</v>
      </c>
      <c r="GX10" s="36">
        <f t="shared" si="25"/>
        <v>23.529411764705884</v>
      </c>
      <c r="GY10" s="36">
        <v>9</v>
      </c>
      <c r="GZ10" s="36">
        <f t="shared" si="26"/>
        <v>21.951219512195124</v>
      </c>
      <c r="HA10" s="36">
        <v>9</v>
      </c>
      <c r="HB10" s="36">
        <f t="shared" si="27"/>
        <v>21.428571428571427</v>
      </c>
      <c r="HC10" s="36">
        <v>9</v>
      </c>
      <c r="HD10" s="36">
        <f t="shared" si="28"/>
        <v>23.684210526315791</v>
      </c>
      <c r="HE10" s="36">
        <v>7</v>
      </c>
      <c r="HF10" s="36">
        <f t="shared" si="56"/>
        <v>21.212121212121211</v>
      </c>
      <c r="HG10" s="36">
        <v>7</v>
      </c>
      <c r="HH10" s="36">
        <f t="shared" si="57"/>
        <v>21.212121212121211</v>
      </c>
      <c r="HI10" s="194">
        <v>7</v>
      </c>
      <c r="HJ10" s="194">
        <v>17</v>
      </c>
      <c r="HK10" s="97">
        <v>6</v>
      </c>
      <c r="HL10" s="36">
        <f t="shared" si="80"/>
        <v>15.789473684210526</v>
      </c>
      <c r="HM10" s="36">
        <v>6</v>
      </c>
      <c r="HN10" s="36">
        <f t="shared" si="81"/>
        <v>18.181818181818183</v>
      </c>
      <c r="HO10" s="36">
        <v>8</v>
      </c>
      <c r="HP10" s="36">
        <f t="shared" si="58"/>
        <v>18.181818181818183</v>
      </c>
      <c r="HQ10" s="36">
        <v>9</v>
      </c>
      <c r="HR10" s="36">
        <f t="shared" si="59"/>
        <v>20.454545454545453</v>
      </c>
      <c r="HS10" s="36">
        <v>9</v>
      </c>
      <c r="HT10" s="36">
        <f t="shared" si="60"/>
        <v>18</v>
      </c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57"/>
    </row>
    <row r="11" spans="1:242" ht="15.75" thickBot="1" x14ac:dyDescent="0.3">
      <c r="BZ11" s="148" t="s">
        <v>29</v>
      </c>
      <c r="CA11" s="95">
        <v>9</v>
      </c>
      <c r="CB11" s="37">
        <f t="shared" si="0"/>
        <v>19.148936170212767</v>
      </c>
      <c r="CC11" s="95">
        <v>9</v>
      </c>
      <c r="CD11" s="37">
        <f t="shared" si="39"/>
        <v>20.454545454545453</v>
      </c>
      <c r="CE11" s="95">
        <v>10</v>
      </c>
      <c r="CF11" s="37">
        <f t="shared" si="1"/>
        <v>23.255813953488371</v>
      </c>
      <c r="CG11" s="95">
        <v>10</v>
      </c>
      <c r="CH11" s="46">
        <f t="shared" si="2"/>
        <v>26.315789473684209</v>
      </c>
      <c r="CI11" s="95">
        <v>10</v>
      </c>
      <c r="CJ11" s="37">
        <f t="shared" si="40"/>
        <v>27.777777777777779</v>
      </c>
      <c r="CK11" s="95">
        <v>9</v>
      </c>
      <c r="CL11" s="37">
        <f t="shared" si="41"/>
        <v>29.032258064516128</v>
      </c>
      <c r="CM11" s="95">
        <v>8</v>
      </c>
      <c r="CN11" s="37">
        <f t="shared" si="42"/>
        <v>28.571428571428573</v>
      </c>
      <c r="CO11" s="99">
        <v>7</v>
      </c>
      <c r="CP11" s="37">
        <f t="shared" si="43"/>
        <v>25</v>
      </c>
      <c r="CQ11" s="95">
        <v>7</v>
      </c>
      <c r="CR11" s="37">
        <f t="shared" si="44"/>
        <v>25</v>
      </c>
      <c r="CS11" s="95">
        <v>5</v>
      </c>
      <c r="CT11" s="9">
        <f t="shared" si="45"/>
        <v>20</v>
      </c>
      <c r="CU11" s="95">
        <v>5</v>
      </c>
      <c r="CV11" s="37">
        <f t="shared" si="46"/>
        <v>20.833333333333332</v>
      </c>
      <c r="CW11" s="95">
        <v>4</v>
      </c>
      <c r="CX11" s="37">
        <f t="shared" si="47"/>
        <v>17.391304347826086</v>
      </c>
      <c r="CY11" s="99">
        <v>4</v>
      </c>
      <c r="CZ11" s="37">
        <f t="shared" si="48"/>
        <v>15.384615384615385</v>
      </c>
      <c r="DA11" s="99">
        <v>4</v>
      </c>
      <c r="DB11" s="37">
        <f t="shared" si="49"/>
        <v>14.814814814814815</v>
      </c>
      <c r="DC11" s="99">
        <v>1</v>
      </c>
      <c r="DD11" s="37">
        <f t="shared" si="50"/>
        <v>3.4482758620689653</v>
      </c>
      <c r="DE11" s="99">
        <v>1</v>
      </c>
      <c r="DF11" s="37">
        <f t="shared" si="51"/>
        <v>3.5714285714285716</v>
      </c>
      <c r="DG11" s="99">
        <v>2</v>
      </c>
      <c r="DH11" s="37">
        <f t="shared" si="52"/>
        <v>6.8965517241379306</v>
      </c>
      <c r="DI11" s="99">
        <v>2</v>
      </c>
      <c r="DJ11" s="37">
        <f t="shared" si="53"/>
        <v>6.8965517241379306</v>
      </c>
      <c r="DK11" s="99">
        <v>2</v>
      </c>
      <c r="DL11" s="37">
        <f t="shared" si="3"/>
        <v>6.25</v>
      </c>
      <c r="DM11" s="99">
        <v>1</v>
      </c>
      <c r="DN11" s="37">
        <f t="shared" si="4"/>
        <v>4.166666666666667</v>
      </c>
      <c r="DO11" s="99">
        <v>3</v>
      </c>
      <c r="DP11" s="37">
        <f t="shared" si="54"/>
        <v>10</v>
      </c>
      <c r="DQ11" s="99">
        <v>3</v>
      </c>
      <c r="DR11" s="37">
        <f t="shared" si="55"/>
        <v>10.714285714285714</v>
      </c>
      <c r="DS11" s="126">
        <v>3</v>
      </c>
      <c r="DT11" s="121">
        <v>13</v>
      </c>
      <c r="DU11" s="128">
        <v>2</v>
      </c>
      <c r="DV11" s="37">
        <f t="shared" si="61"/>
        <v>9.5238095238095237</v>
      </c>
      <c r="DW11" s="99">
        <v>2</v>
      </c>
      <c r="DX11" s="37">
        <f t="shared" si="62"/>
        <v>10.526315789473685</v>
      </c>
      <c r="DY11" s="99">
        <v>2</v>
      </c>
      <c r="DZ11" s="37">
        <f t="shared" si="63"/>
        <v>10</v>
      </c>
      <c r="EA11" s="99">
        <v>2</v>
      </c>
      <c r="EB11" s="99">
        <f t="shared" si="64"/>
        <v>10</v>
      </c>
      <c r="EC11" s="99">
        <v>3</v>
      </c>
      <c r="ED11" s="37">
        <f t="shared" si="65"/>
        <v>9.0909090909090917</v>
      </c>
      <c r="EE11" s="99">
        <v>3</v>
      </c>
      <c r="EF11" s="37">
        <f t="shared" si="66"/>
        <v>10</v>
      </c>
      <c r="EG11" s="99">
        <v>2</v>
      </c>
      <c r="EH11" s="99">
        <f t="shared" si="67"/>
        <v>6.25</v>
      </c>
      <c r="EI11" s="99">
        <v>2</v>
      </c>
      <c r="EJ11" s="37">
        <f t="shared" si="68"/>
        <v>6.25</v>
      </c>
      <c r="EK11" s="99">
        <v>2</v>
      </c>
      <c r="EL11" s="37">
        <f t="shared" si="68"/>
        <v>6.25</v>
      </c>
      <c r="EM11" s="99">
        <v>3</v>
      </c>
      <c r="EN11" s="37">
        <f t="shared" si="69"/>
        <v>9.67741935483871</v>
      </c>
      <c r="EO11" s="99">
        <v>3</v>
      </c>
      <c r="EP11" s="37">
        <f t="shared" si="70"/>
        <v>10.344827586206897</v>
      </c>
      <c r="EQ11" s="99">
        <v>3</v>
      </c>
      <c r="ER11" s="37">
        <f t="shared" si="71"/>
        <v>10.714285714285714</v>
      </c>
      <c r="ES11" s="99">
        <v>3</v>
      </c>
      <c r="ET11" s="37">
        <f t="shared" si="72"/>
        <v>11.111111111111111</v>
      </c>
      <c r="EU11" s="99">
        <v>3</v>
      </c>
      <c r="EV11" s="37">
        <f t="shared" si="73"/>
        <v>11.538461538461538</v>
      </c>
      <c r="EW11" s="99">
        <v>3</v>
      </c>
      <c r="EX11" s="37">
        <f t="shared" si="74"/>
        <v>10.344827586206897</v>
      </c>
      <c r="EY11" s="99">
        <v>2</v>
      </c>
      <c r="EZ11" s="159">
        <f t="shared" si="75"/>
        <v>7.1428571428571432</v>
      </c>
      <c r="FA11" s="161">
        <v>3</v>
      </c>
      <c r="FB11" s="160">
        <f t="shared" si="76"/>
        <v>9.67741935483871</v>
      </c>
      <c r="FC11" s="161">
        <v>5</v>
      </c>
      <c r="FD11" s="160">
        <f t="shared" si="77"/>
        <v>16.666666666666668</v>
      </c>
      <c r="FE11" s="161">
        <v>5</v>
      </c>
      <c r="FF11" s="160">
        <f t="shared" si="78"/>
        <v>17.241379310344829</v>
      </c>
      <c r="FG11" s="161">
        <v>6</v>
      </c>
      <c r="FH11" s="37">
        <f t="shared" si="79"/>
        <v>20</v>
      </c>
      <c r="FI11" s="99">
        <v>6</v>
      </c>
      <c r="FJ11" s="37">
        <f t="shared" si="5"/>
        <v>16.216216216216218</v>
      </c>
      <c r="FK11" s="99">
        <v>6</v>
      </c>
      <c r="FL11" s="37">
        <f t="shared" si="6"/>
        <v>16.666666666666668</v>
      </c>
      <c r="FM11" s="99">
        <v>6</v>
      </c>
      <c r="FN11" s="37">
        <f t="shared" si="7"/>
        <v>15.384615384615385</v>
      </c>
      <c r="FO11" s="99">
        <v>6</v>
      </c>
      <c r="FP11" s="37">
        <f t="shared" si="8"/>
        <v>15.384615384615385</v>
      </c>
      <c r="FQ11" s="99">
        <v>5</v>
      </c>
      <c r="FR11" s="37">
        <f t="shared" si="9"/>
        <v>13.888888888888889</v>
      </c>
      <c r="FS11" s="99">
        <v>5</v>
      </c>
      <c r="FT11" s="37">
        <f t="shared" si="10"/>
        <v>13.157894736842104</v>
      </c>
      <c r="FU11" s="99">
        <v>6</v>
      </c>
      <c r="FV11" s="37">
        <f t="shared" si="11"/>
        <v>15.384615384615385</v>
      </c>
      <c r="FW11" s="99">
        <v>6</v>
      </c>
      <c r="FX11" s="37">
        <f t="shared" si="12"/>
        <v>15.384615384615385</v>
      </c>
      <c r="FY11" s="99">
        <v>6</v>
      </c>
      <c r="FZ11" s="37">
        <f t="shared" si="13"/>
        <v>15.384615384615385</v>
      </c>
      <c r="GA11" s="99">
        <v>6</v>
      </c>
      <c r="GB11" s="37">
        <f t="shared" si="14"/>
        <v>15.384615384615385</v>
      </c>
      <c r="GC11" s="99">
        <v>4</v>
      </c>
      <c r="GD11" s="37">
        <f t="shared" si="15"/>
        <v>12.903225806451612</v>
      </c>
      <c r="GE11" s="99">
        <v>5</v>
      </c>
      <c r="GF11" s="37">
        <f t="shared" si="16"/>
        <v>17.241379310344829</v>
      </c>
      <c r="GG11" s="99">
        <v>5</v>
      </c>
      <c r="GH11" s="37">
        <f t="shared" si="17"/>
        <v>16.666666666666668</v>
      </c>
      <c r="GI11" s="99">
        <v>8</v>
      </c>
      <c r="GJ11" s="37">
        <f t="shared" si="18"/>
        <v>23.529411764705884</v>
      </c>
      <c r="GK11" s="99">
        <v>9</v>
      </c>
      <c r="GL11" s="37">
        <f t="shared" si="19"/>
        <v>30</v>
      </c>
      <c r="GM11" s="99">
        <v>9</v>
      </c>
      <c r="GN11" s="37">
        <f t="shared" si="20"/>
        <v>25.714285714285715</v>
      </c>
      <c r="GO11" s="99">
        <v>12</v>
      </c>
      <c r="GP11" s="37">
        <f t="shared" si="21"/>
        <v>30</v>
      </c>
      <c r="GQ11" s="99">
        <v>13</v>
      </c>
      <c r="GR11" s="37">
        <f t="shared" si="22"/>
        <v>30.232558139534884</v>
      </c>
      <c r="GS11" s="99">
        <v>12</v>
      </c>
      <c r="GT11" s="37">
        <f t="shared" si="23"/>
        <v>27.272727272727273</v>
      </c>
      <c r="GU11" s="99">
        <v>11</v>
      </c>
      <c r="GV11" s="37">
        <f t="shared" si="24"/>
        <v>25.581395348837209</v>
      </c>
      <c r="GW11" s="99">
        <v>9</v>
      </c>
      <c r="GX11" s="37">
        <f t="shared" si="25"/>
        <v>26.470588235294116</v>
      </c>
      <c r="GY11" s="99">
        <v>9</v>
      </c>
      <c r="GZ11" s="37">
        <f t="shared" si="26"/>
        <v>21.951219512195124</v>
      </c>
      <c r="HA11" s="99">
        <v>9</v>
      </c>
      <c r="HB11" s="99">
        <f t="shared" si="27"/>
        <v>21.428571428571427</v>
      </c>
      <c r="HC11" s="99">
        <v>7</v>
      </c>
      <c r="HD11" s="37">
        <f t="shared" si="28"/>
        <v>18.421052631578949</v>
      </c>
      <c r="HE11" s="99">
        <v>7</v>
      </c>
      <c r="HF11" s="37">
        <f t="shared" si="56"/>
        <v>21.212121212121211</v>
      </c>
      <c r="HG11" s="99">
        <v>7</v>
      </c>
      <c r="HH11" s="37">
        <f t="shared" si="57"/>
        <v>21.212121212121211</v>
      </c>
      <c r="HI11" s="196">
        <v>9</v>
      </c>
      <c r="HJ11" s="195">
        <v>22</v>
      </c>
      <c r="HK11" s="128">
        <v>9</v>
      </c>
      <c r="HL11" s="37">
        <f t="shared" si="80"/>
        <v>23.684210526315791</v>
      </c>
      <c r="HM11" s="99">
        <v>8</v>
      </c>
      <c r="HN11" s="37">
        <f t="shared" si="81"/>
        <v>24.242424242424242</v>
      </c>
      <c r="HO11" s="99">
        <v>7</v>
      </c>
      <c r="HP11" s="37">
        <f t="shared" si="58"/>
        <v>15.909090909090908</v>
      </c>
      <c r="HQ11" s="99">
        <v>8</v>
      </c>
      <c r="HR11" s="37">
        <f t="shared" si="59"/>
        <v>18.181818181818183</v>
      </c>
      <c r="HS11" s="99">
        <v>8</v>
      </c>
      <c r="HT11" s="37">
        <f t="shared" si="60"/>
        <v>16</v>
      </c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162"/>
    </row>
    <row r="12" spans="1:242" ht="15.75" thickBot="1" x14ac:dyDescent="0.3">
      <c r="BZ12" s="98" t="s">
        <v>15</v>
      </c>
      <c r="CA12" s="96">
        <f>SUM(CA4:CA11)</f>
        <v>47</v>
      </c>
      <c r="CB12" s="94"/>
      <c r="CC12" s="96">
        <f>SUM(CC4:CC11)</f>
        <v>44</v>
      </c>
      <c r="CD12" s="97"/>
      <c r="CE12" s="96">
        <f>SUM(CE4:CE11)</f>
        <v>43</v>
      </c>
      <c r="CF12" s="97"/>
      <c r="CG12" s="96">
        <f>SUM(CG4:CG11)</f>
        <v>38</v>
      </c>
      <c r="CH12" s="94"/>
      <c r="CI12" s="96">
        <f>SUM(CI4:CI11)</f>
        <v>36</v>
      </c>
      <c r="CJ12" s="94"/>
      <c r="CK12" s="96">
        <f>SUM(CK4:CK11)</f>
        <v>31</v>
      </c>
      <c r="CL12" s="97"/>
      <c r="CM12" s="96">
        <f>SUM(CM5:CM11)</f>
        <v>28</v>
      </c>
      <c r="CN12" s="97"/>
      <c r="CO12" s="100">
        <f>SUM(CO4:CO11)</f>
        <v>28</v>
      </c>
      <c r="CP12" s="97"/>
      <c r="CQ12" s="96">
        <f>SUM(CQ4:CQ11)</f>
        <v>28</v>
      </c>
      <c r="CR12" s="94"/>
      <c r="CS12" s="96">
        <f>SUM(CS4:CS11)</f>
        <v>25</v>
      </c>
      <c r="CT12" s="94"/>
      <c r="CU12" s="96">
        <f>SUM(CU4:CU11)</f>
        <v>24</v>
      </c>
      <c r="CV12" s="94"/>
      <c r="CW12" s="96">
        <f>SUM(CW4:CW11)</f>
        <v>23</v>
      </c>
      <c r="CX12" s="97"/>
      <c r="CY12" s="100">
        <f>SUM(CY5:CY11)</f>
        <v>26</v>
      </c>
      <c r="CZ12" s="97"/>
      <c r="DA12" s="100">
        <f>SUM(DA4:DA11)</f>
        <v>27</v>
      </c>
      <c r="DB12" s="97"/>
      <c r="DC12" s="100">
        <f>SUM(DC4:DC11)</f>
        <v>29</v>
      </c>
      <c r="DD12" s="97"/>
      <c r="DE12" s="100">
        <f>SUM(DE5:DE11)</f>
        <v>28</v>
      </c>
      <c r="DF12" s="97"/>
      <c r="DG12" s="100">
        <f>SUM(DG4:DG11)</f>
        <v>29</v>
      </c>
      <c r="DH12" s="97"/>
      <c r="DI12" s="100">
        <f>SUM(DI4:DI11)</f>
        <v>29</v>
      </c>
      <c r="DJ12" s="97"/>
      <c r="DK12" s="100">
        <f>SUM(DK4:DK11)</f>
        <v>32</v>
      </c>
      <c r="DL12" s="97"/>
      <c r="DM12" s="100">
        <f>SUM(DM4:DM11)</f>
        <v>24</v>
      </c>
      <c r="DN12" s="97"/>
      <c r="DO12" s="100">
        <f>SUM(DO4:DO11)</f>
        <v>30</v>
      </c>
      <c r="DP12" s="97"/>
      <c r="DQ12" s="100">
        <f>SUM(DQ4:DQ11)</f>
        <v>28</v>
      </c>
      <c r="DR12" s="97"/>
      <c r="DS12" s="100">
        <f>SUM(DS4:DS11)</f>
        <v>24</v>
      </c>
      <c r="DT12" s="131"/>
      <c r="DU12" s="100">
        <f>SUM(DU4:DU11)</f>
        <v>21</v>
      </c>
      <c r="DV12" s="97"/>
      <c r="DW12" s="100">
        <f>SUM(DW4:DW11)</f>
        <v>19</v>
      </c>
      <c r="DX12" s="97"/>
      <c r="DY12" s="100">
        <f>SUM(DY4:DY11)</f>
        <v>20</v>
      </c>
      <c r="DZ12" s="97"/>
      <c r="EA12" s="100">
        <f>SUM(EA4:EA11)</f>
        <v>20</v>
      </c>
      <c r="EB12" s="97"/>
      <c r="EC12" s="100">
        <f>SUM(EC4:EC11)</f>
        <v>33</v>
      </c>
      <c r="ED12" s="97"/>
      <c r="EE12" s="100">
        <f>SUM(EE4:EE11)</f>
        <v>30</v>
      </c>
      <c r="EF12" s="97"/>
      <c r="EG12" s="143">
        <f>SUM(EG4:EG11)</f>
        <v>32</v>
      </c>
      <c r="EH12" s="36"/>
      <c r="EI12" s="100">
        <f>SUM(EI4:EI11)</f>
        <v>32</v>
      </c>
      <c r="EJ12" s="97"/>
      <c r="EK12" s="100">
        <f>SUM(EK4:EK11)</f>
        <v>32</v>
      </c>
      <c r="EL12" s="97"/>
      <c r="EM12" s="100">
        <f>SUM(EM4:EM11)</f>
        <v>31</v>
      </c>
      <c r="EN12" s="97"/>
      <c r="EO12" s="100">
        <f>SUM(EO4:EO11)</f>
        <v>29</v>
      </c>
      <c r="EP12" s="97"/>
      <c r="EQ12" s="100">
        <f>SUM(EQ4:EQ11)</f>
        <v>28</v>
      </c>
      <c r="ER12" s="97"/>
      <c r="ES12" s="100">
        <f>SUM(ES4:ES11)</f>
        <v>27</v>
      </c>
      <c r="ET12" s="97"/>
      <c r="EU12" s="100">
        <f>SUM(EU4:EU11)</f>
        <v>26</v>
      </c>
      <c r="EV12" s="97"/>
      <c r="EW12" s="100">
        <f>SUM(EW4:EW11)</f>
        <v>29</v>
      </c>
      <c r="EX12" s="151"/>
      <c r="EY12" s="100">
        <f>SUM(EY4:EY11)</f>
        <v>28</v>
      </c>
      <c r="EZ12" s="36"/>
      <c r="FA12" s="100">
        <f>SUM(FA4:FA11)</f>
        <v>31</v>
      </c>
      <c r="FB12" s="97"/>
      <c r="FC12" s="100">
        <f>SUM(FC4:FC11)</f>
        <v>30</v>
      </c>
      <c r="FD12" s="97"/>
      <c r="FE12" s="100">
        <f>SUM(FE4:FE11)</f>
        <v>29</v>
      </c>
      <c r="FF12" s="97"/>
      <c r="FG12" s="100">
        <f>SUM(FG4:FG11)</f>
        <v>30</v>
      </c>
      <c r="FH12" s="97"/>
      <c r="FI12" s="100">
        <f>SUM(FI4:FI11)</f>
        <v>37</v>
      </c>
      <c r="FJ12" s="97"/>
      <c r="FK12" s="100">
        <f>SUM(FK4:FK11)</f>
        <v>36</v>
      </c>
      <c r="FL12" s="97"/>
      <c r="FM12" s="100">
        <f>SUM(FM4:FM11)</f>
        <v>39</v>
      </c>
      <c r="FN12" s="97"/>
      <c r="FO12" s="100">
        <f>SUM(FO4:FO11)</f>
        <v>39</v>
      </c>
      <c r="FP12" s="97"/>
      <c r="FQ12" s="100">
        <f>SUM(FQ4:FQ11)</f>
        <v>36</v>
      </c>
      <c r="FR12" s="97"/>
      <c r="FS12" s="100">
        <f>SUM(FS4:FS11)</f>
        <v>38</v>
      </c>
      <c r="FT12" s="97"/>
      <c r="FU12" s="100">
        <f>SUM(FU4:FU11)</f>
        <v>39</v>
      </c>
      <c r="FV12" s="97"/>
      <c r="FW12" s="100">
        <f>SUM(FW4:FW11)</f>
        <v>39</v>
      </c>
      <c r="FX12" s="97"/>
      <c r="FY12" s="100">
        <f>SUM(FY4:FY11)</f>
        <v>39</v>
      </c>
      <c r="FZ12" s="97"/>
      <c r="GA12" s="100">
        <f>SUM(GA4:GA11)</f>
        <v>39</v>
      </c>
      <c r="GB12" s="97"/>
      <c r="GC12" s="100">
        <f>SUM(GC4:GC11)</f>
        <v>31</v>
      </c>
      <c r="GD12" s="97"/>
      <c r="GE12" s="100">
        <f>SUM(GE4:GE11)</f>
        <v>29</v>
      </c>
      <c r="GF12" s="97"/>
      <c r="GG12" s="100">
        <f>SUM(GG4:GG11)</f>
        <v>30</v>
      </c>
      <c r="GH12" s="97"/>
      <c r="GI12" s="100">
        <f>SUM(GI4:GI11)</f>
        <v>34</v>
      </c>
      <c r="GJ12" s="97"/>
      <c r="GK12" s="100">
        <f>SUM(GK4:GK11)</f>
        <v>30</v>
      </c>
      <c r="GL12" s="97"/>
      <c r="GM12" s="100">
        <f>SUM(GM4:GM11)</f>
        <v>35</v>
      </c>
      <c r="GN12" s="97"/>
      <c r="GO12" s="100">
        <f>SUM(GO4:GO11)</f>
        <v>40</v>
      </c>
      <c r="GP12" s="97"/>
      <c r="GQ12" s="100">
        <f>SUM(GQ4:GQ11)</f>
        <v>43</v>
      </c>
      <c r="GR12" s="97"/>
      <c r="GS12" s="100">
        <f>SUM(GS4:GS11)</f>
        <v>44</v>
      </c>
      <c r="GT12" s="97"/>
      <c r="GU12" s="100">
        <f>SUM(GU4:GU11)</f>
        <v>43</v>
      </c>
      <c r="GV12" s="97"/>
      <c r="GW12" s="100">
        <f>SUM(GW4:GW11)</f>
        <v>34</v>
      </c>
      <c r="GX12" s="97"/>
      <c r="GY12" s="100">
        <f>SUM(GY4:GY11)</f>
        <v>41</v>
      </c>
      <c r="GZ12" s="97"/>
      <c r="HA12" s="143">
        <f>SUM(HA4:HA11)</f>
        <v>42</v>
      </c>
      <c r="HB12" s="36"/>
      <c r="HC12" s="100">
        <f>SUM(HC4:HC11)</f>
        <v>38</v>
      </c>
      <c r="HD12" s="97"/>
      <c r="HE12" s="100">
        <f>SUM(HE4:HE11)</f>
        <v>33</v>
      </c>
      <c r="HF12" s="97"/>
      <c r="HG12" s="100">
        <f>SUM(HG4:HG11)</f>
        <v>33</v>
      </c>
      <c r="HH12" s="97"/>
      <c r="HI12" s="100">
        <f>SUM(HI4:HI11)</f>
        <v>41</v>
      </c>
      <c r="HJ12" s="131"/>
      <c r="HK12" s="100">
        <f>SUM(HK4:HK11)</f>
        <v>38</v>
      </c>
      <c r="HL12" s="97"/>
      <c r="HM12" s="100">
        <f>SUM(HM4:HM11)</f>
        <v>33</v>
      </c>
      <c r="HN12" s="97"/>
      <c r="HO12" s="100">
        <f>SUM(HO4:HO11)</f>
        <v>44</v>
      </c>
      <c r="HP12" s="97"/>
      <c r="HQ12" s="100">
        <f>SUM(HQ4:HQ11)</f>
        <v>44</v>
      </c>
      <c r="HR12" s="97"/>
      <c r="HS12" s="100">
        <f>SUM(HS4:HS11)</f>
        <v>50</v>
      </c>
      <c r="HT12" s="97"/>
      <c r="HU12" s="100"/>
      <c r="HV12" s="97"/>
      <c r="HW12" s="100"/>
      <c r="HX12" s="97"/>
      <c r="HY12" s="100"/>
      <c r="HZ12" s="97"/>
      <c r="IA12" s="100"/>
      <c r="IB12" s="97"/>
      <c r="IC12" s="100"/>
      <c r="ID12" s="97"/>
      <c r="IE12" s="100"/>
      <c r="IF12" s="97"/>
      <c r="IG12" s="100"/>
      <c r="IH12" s="151"/>
    </row>
    <row r="19" spans="1:62" ht="30" x14ac:dyDescent="0.25">
      <c r="A19" s="200" t="s">
        <v>136</v>
      </c>
      <c r="B19" s="198">
        <v>27.05</v>
      </c>
      <c r="C19" s="198">
        <v>28.05</v>
      </c>
      <c r="D19" s="198">
        <v>29.05</v>
      </c>
      <c r="E19" s="198" t="s">
        <v>63</v>
      </c>
      <c r="F19" s="198" t="s">
        <v>64</v>
      </c>
      <c r="G19" s="198" t="s">
        <v>65</v>
      </c>
      <c r="H19" s="198" t="s">
        <v>66</v>
      </c>
      <c r="I19" s="198" t="s">
        <v>67</v>
      </c>
      <c r="J19" s="198" t="s">
        <v>68</v>
      </c>
      <c r="K19" s="198" t="s">
        <v>69</v>
      </c>
      <c r="L19" s="198" t="s">
        <v>70</v>
      </c>
      <c r="M19" s="198" t="s">
        <v>71</v>
      </c>
      <c r="N19" s="198" t="s">
        <v>72</v>
      </c>
      <c r="O19" s="198" t="s">
        <v>73</v>
      </c>
      <c r="P19" s="198" t="s">
        <v>74</v>
      </c>
      <c r="Q19" s="198" t="s">
        <v>75</v>
      </c>
      <c r="R19" s="198" t="s">
        <v>76</v>
      </c>
      <c r="S19" s="198" t="s">
        <v>77</v>
      </c>
      <c r="T19" s="198" t="s">
        <v>78</v>
      </c>
      <c r="U19" s="198" t="s">
        <v>79</v>
      </c>
      <c r="V19" s="198" t="s">
        <v>80</v>
      </c>
      <c r="W19" s="198" t="s">
        <v>82</v>
      </c>
      <c r="X19" s="198" t="s">
        <v>83</v>
      </c>
      <c r="Y19" s="198" t="s">
        <v>84</v>
      </c>
      <c r="Z19" s="198" t="s">
        <v>85</v>
      </c>
      <c r="AA19" s="198" t="s">
        <v>86</v>
      </c>
      <c r="AB19" s="198" t="s">
        <v>87</v>
      </c>
      <c r="AC19" s="198" t="s">
        <v>88</v>
      </c>
      <c r="AD19" s="198" t="s">
        <v>89</v>
      </c>
      <c r="AE19" s="198" t="s">
        <v>90</v>
      </c>
      <c r="AF19" s="198" t="s">
        <v>91</v>
      </c>
      <c r="AG19" s="198" t="s">
        <v>92</v>
      </c>
      <c r="AH19" s="198" t="s">
        <v>93</v>
      </c>
      <c r="AI19" s="198" t="s">
        <v>94</v>
      </c>
      <c r="AJ19" s="198" t="s">
        <v>95</v>
      </c>
      <c r="AK19" s="198" t="s">
        <v>96</v>
      </c>
      <c r="AL19" s="198" t="s">
        <v>97</v>
      </c>
      <c r="AM19" s="198" t="s">
        <v>98</v>
      </c>
      <c r="AN19" s="198" t="s">
        <v>99</v>
      </c>
      <c r="AO19" s="198" t="s">
        <v>100</v>
      </c>
      <c r="AP19" s="198" t="s">
        <v>101</v>
      </c>
      <c r="AQ19" s="198" t="s">
        <v>102</v>
      </c>
      <c r="AR19" s="198" t="s">
        <v>103</v>
      </c>
      <c r="AS19" s="198" t="s">
        <v>104</v>
      </c>
      <c r="AT19" s="198" t="s">
        <v>105</v>
      </c>
      <c r="AU19" s="198" t="s">
        <v>106</v>
      </c>
      <c r="AV19" s="198" t="s">
        <v>107</v>
      </c>
      <c r="AW19" s="198" t="s">
        <v>108</v>
      </c>
      <c r="AX19" s="198" t="s">
        <v>109</v>
      </c>
      <c r="AY19" s="198" t="s">
        <v>110</v>
      </c>
      <c r="AZ19" s="198" t="s">
        <v>111</v>
      </c>
      <c r="BA19" s="198" t="s">
        <v>112</v>
      </c>
      <c r="BB19" s="198" t="s">
        <v>113</v>
      </c>
      <c r="BC19" s="198" t="s">
        <v>114</v>
      </c>
      <c r="BD19" s="198" t="s">
        <v>115</v>
      </c>
      <c r="BE19" s="198" t="s">
        <v>116</v>
      </c>
      <c r="BF19" s="198" t="s">
        <v>117</v>
      </c>
      <c r="BG19" s="198" t="s">
        <v>118</v>
      </c>
      <c r="BH19" s="198" t="s">
        <v>119</v>
      </c>
      <c r="BI19" s="198" t="s">
        <v>120</v>
      </c>
      <c r="BJ19" s="198" t="s">
        <v>133</v>
      </c>
    </row>
    <row r="20" spans="1:62" x14ac:dyDescent="0.25">
      <c r="A20" s="5" t="s">
        <v>53</v>
      </c>
      <c r="B20" s="5">
        <v>5</v>
      </c>
      <c r="C20" s="5">
        <v>5</v>
      </c>
      <c r="D20" s="5">
        <v>5</v>
      </c>
      <c r="E20" s="5">
        <v>5</v>
      </c>
      <c r="F20" s="5">
        <v>5</v>
      </c>
      <c r="G20" s="5">
        <v>5</v>
      </c>
      <c r="H20" s="5">
        <v>4</v>
      </c>
      <c r="I20" s="5">
        <v>5</v>
      </c>
      <c r="J20" s="5">
        <v>5</v>
      </c>
      <c r="K20" s="5">
        <v>3</v>
      </c>
      <c r="L20" s="5">
        <v>3</v>
      </c>
      <c r="M20" s="5">
        <v>2</v>
      </c>
      <c r="N20" s="5">
        <v>2</v>
      </c>
      <c r="O20" s="5">
        <v>2</v>
      </c>
      <c r="P20" s="5">
        <v>3</v>
      </c>
      <c r="Q20" s="5">
        <v>3</v>
      </c>
      <c r="R20" s="5">
        <v>3</v>
      </c>
      <c r="S20" s="5">
        <v>3</v>
      </c>
      <c r="T20" s="5">
        <v>3</v>
      </c>
      <c r="U20" s="5">
        <v>2</v>
      </c>
      <c r="V20" s="5">
        <v>3</v>
      </c>
      <c r="W20" s="5">
        <v>4</v>
      </c>
      <c r="X20" s="121">
        <v>3</v>
      </c>
      <c r="Y20" s="121">
        <v>3</v>
      </c>
      <c r="Z20" s="121">
        <v>3</v>
      </c>
      <c r="AA20" s="121">
        <v>3</v>
      </c>
      <c r="AB20" s="5">
        <v>3</v>
      </c>
      <c r="AC20" s="5">
        <v>2</v>
      </c>
      <c r="AD20" s="5">
        <v>2</v>
      </c>
      <c r="AE20" s="5">
        <v>3</v>
      </c>
      <c r="AF20" s="5">
        <v>3</v>
      </c>
      <c r="AG20" s="5">
        <v>3</v>
      </c>
      <c r="AH20" s="5">
        <v>3</v>
      </c>
      <c r="AI20" s="5">
        <v>4</v>
      </c>
      <c r="AJ20" s="5">
        <v>4</v>
      </c>
      <c r="AK20" s="5">
        <v>4</v>
      </c>
      <c r="AL20" s="5">
        <v>4</v>
      </c>
      <c r="AM20" s="5">
        <v>3</v>
      </c>
      <c r="AN20" s="5">
        <v>2</v>
      </c>
      <c r="AO20" s="5">
        <v>4</v>
      </c>
      <c r="AP20" s="5">
        <v>4</v>
      </c>
      <c r="AQ20" s="5">
        <v>4</v>
      </c>
      <c r="AR20" s="5">
        <v>4</v>
      </c>
      <c r="AS20" s="5">
        <v>6</v>
      </c>
      <c r="AT20" s="5">
        <v>5</v>
      </c>
      <c r="AU20" s="5">
        <v>6</v>
      </c>
      <c r="AV20" s="5">
        <v>6</v>
      </c>
      <c r="AW20" s="5">
        <v>6</v>
      </c>
      <c r="AX20" s="5">
        <v>7</v>
      </c>
      <c r="AY20" s="5">
        <v>10</v>
      </c>
      <c r="AZ20" s="5">
        <v>10</v>
      </c>
      <c r="BA20" s="5">
        <v>10</v>
      </c>
      <c r="BB20" s="5">
        <v>10</v>
      </c>
      <c r="BC20" s="5">
        <v>10</v>
      </c>
      <c r="BD20" s="5">
        <v>9</v>
      </c>
      <c r="BE20" s="5">
        <v>9</v>
      </c>
      <c r="BF20" s="5">
        <v>8</v>
      </c>
      <c r="BG20" s="5">
        <v>6</v>
      </c>
      <c r="BH20" s="5">
        <v>8</v>
      </c>
      <c r="BI20" s="5">
        <v>8</v>
      </c>
      <c r="BJ20" s="5">
        <v>9</v>
      </c>
    </row>
    <row r="21" spans="1:62" x14ac:dyDescent="0.25">
      <c r="A21" s="4" t="s">
        <v>54</v>
      </c>
      <c r="B21" s="4">
        <v>2</v>
      </c>
      <c r="C21" s="4">
        <v>2</v>
      </c>
      <c r="D21" s="4">
        <v>2</v>
      </c>
      <c r="E21" s="4">
        <v>2</v>
      </c>
      <c r="F21" s="4">
        <v>2</v>
      </c>
      <c r="G21" s="4">
        <v>1</v>
      </c>
      <c r="H21" s="4">
        <v>1</v>
      </c>
      <c r="I21" s="4">
        <v>1</v>
      </c>
      <c r="J21" s="4">
        <v>1</v>
      </c>
      <c r="K21" s="4">
        <v>2</v>
      </c>
      <c r="L21" s="4">
        <v>2</v>
      </c>
      <c r="M21" s="4">
        <v>2</v>
      </c>
      <c r="N21" s="4">
        <v>2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3</v>
      </c>
      <c r="W21" s="4">
        <v>3</v>
      </c>
      <c r="X21" s="115">
        <v>3</v>
      </c>
      <c r="Y21" s="115">
        <v>2</v>
      </c>
      <c r="Z21" s="115">
        <v>2</v>
      </c>
      <c r="AA21" s="115">
        <v>2</v>
      </c>
      <c r="AB21" s="4">
        <v>2</v>
      </c>
      <c r="AC21" s="4">
        <v>2</v>
      </c>
      <c r="AD21" s="4">
        <v>2</v>
      </c>
      <c r="AE21" s="4">
        <v>1</v>
      </c>
      <c r="AF21" s="4">
        <v>1</v>
      </c>
      <c r="AG21" s="4">
        <v>1</v>
      </c>
      <c r="AH21" s="4">
        <v>1</v>
      </c>
      <c r="AI21" s="4">
        <v>1</v>
      </c>
      <c r="AJ21" s="4">
        <v>1</v>
      </c>
      <c r="AK21" s="4">
        <v>1</v>
      </c>
      <c r="AL21" s="4">
        <v>1</v>
      </c>
      <c r="AM21" s="4">
        <v>1</v>
      </c>
      <c r="AN21" s="4">
        <v>1</v>
      </c>
      <c r="AO21" s="4">
        <v>1</v>
      </c>
      <c r="AP21" s="4">
        <v>1</v>
      </c>
      <c r="AQ21" s="4">
        <v>1</v>
      </c>
      <c r="AR21" s="4">
        <v>1</v>
      </c>
      <c r="AS21" s="4">
        <v>1</v>
      </c>
      <c r="AT21" s="4">
        <v>1</v>
      </c>
      <c r="AU21" s="4">
        <v>1</v>
      </c>
      <c r="AV21" s="4">
        <v>1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1</v>
      </c>
      <c r="BG21" s="4">
        <v>1</v>
      </c>
      <c r="BH21" s="4">
        <v>1</v>
      </c>
      <c r="BI21" s="4">
        <v>1</v>
      </c>
      <c r="BJ21" s="4">
        <v>1</v>
      </c>
    </row>
    <row r="22" spans="1:62" x14ac:dyDescent="0.25">
      <c r="A22" s="5" t="s">
        <v>135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21"/>
      <c r="Y22" s="121"/>
      <c r="Z22" s="121"/>
      <c r="AA22" s="121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>
        <v>0</v>
      </c>
    </row>
    <row r="23" spans="1:62" x14ac:dyDescent="0.25">
      <c r="A23" s="4" t="s">
        <v>15</v>
      </c>
      <c r="B23" s="4">
        <v>47</v>
      </c>
      <c r="C23" s="4">
        <v>44</v>
      </c>
      <c r="D23" s="4">
        <v>43</v>
      </c>
      <c r="E23" s="4">
        <v>38</v>
      </c>
      <c r="F23" s="4">
        <f>SUM(F20:F21)</f>
        <v>7</v>
      </c>
      <c r="G23" s="4">
        <f>SUM(G20:G21)</f>
        <v>6</v>
      </c>
      <c r="H23" s="4">
        <f>SUM(H20:H21)</f>
        <v>5</v>
      </c>
      <c r="I23" s="4">
        <f>SUM(I20:I21)</f>
        <v>6</v>
      </c>
      <c r="J23" s="4">
        <v>28</v>
      </c>
      <c r="K23" s="4">
        <f t="shared" ref="K23:AP23" si="82">SUM(K20:K21)</f>
        <v>5</v>
      </c>
      <c r="L23" s="4">
        <f t="shared" si="82"/>
        <v>5</v>
      </c>
      <c r="M23" s="4">
        <f t="shared" si="82"/>
        <v>4</v>
      </c>
      <c r="N23" s="4">
        <f t="shared" si="82"/>
        <v>4</v>
      </c>
      <c r="O23" s="4">
        <f t="shared" si="82"/>
        <v>3</v>
      </c>
      <c r="P23" s="4">
        <f t="shared" si="82"/>
        <v>4</v>
      </c>
      <c r="Q23" s="4">
        <f t="shared" si="82"/>
        <v>4</v>
      </c>
      <c r="R23" s="4">
        <f t="shared" si="82"/>
        <v>4</v>
      </c>
      <c r="S23" s="4">
        <f t="shared" si="82"/>
        <v>4</v>
      </c>
      <c r="T23" s="4">
        <f t="shared" si="82"/>
        <v>4</v>
      </c>
      <c r="U23" s="4">
        <f t="shared" si="82"/>
        <v>3</v>
      </c>
      <c r="V23" s="4">
        <f t="shared" si="82"/>
        <v>6</v>
      </c>
      <c r="W23" s="4">
        <f t="shared" si="82"/>
        <v>7</v>
      </c>
      <c r="X23" s="4">
        <f t="shared" si="82"/>
        <v>6</v>
      </c>
      <c r="Y23" s="4">
        <f t="shared" si="82"/>
        <v>5</v>
      </c>
      <c r="Z23" s="4">
        <f t="shared" si="82"/>
        <v>5</v>
      </c>
      <c r="AA23" s="4">
        <f t="shared" si="82"/>
        <v>5</v>
      </c>
      <c r="AB23" s="4">
        <f t="shared" si="82"/>
        <v>5</v>
      </c>
      <c r="AC23" s="4">
        <f t="shared" si="82"/>
        <v>4</v>
      </c>
      <c r="AD23" s="4">
        <f t="shared" si="82"/>
        <v>4</v>
      </c>
      <c r="AE23" s="4">
        <f t="shared" si="82"/>
        <v>4</v>
      </c>
      <c r="AF23" s="4">
        <f t="shared" si="82"/>
        <v>4</v>
      </c>
      <c r="AG23" s="4">
        <f t="shared" si="82"/>
        <v>4</v>
      </c>
      <c r="AH23" s="4">
        <f t="shared" si="82"/>
        <v>4</v>
      </c>
      <c r="AI23" s="4">
        <f t="shared" si="82"/>
        <v>5</v>
      </c>
      <c r="AJ23" s="4">
        <f t="shared" si="82"/>
        <v>5</v>
      </c>
      <c r="AK23" s="4">
        <f t="shared" si="82"/>
        <v>5</v>
      </c>
      <c r="AL23" s="4">
        <f t="shared" si="82"/>
        <v>5</v>
      </c>
      <c r="AM23" s="4">
        <f t="shared" si="82"/>
        <v>4</v>
      </c>
      <c r="AN23" s="4">
        <f t="shared" si="82"/>
        <v>3</v>
      </c>
      <c r="AO23" s="4">
        <f t="shared" si="82"/>
        <v>5</v>
      </c>
      <c r="AP23" s="4">
        <f t="shared" si="82"/>
        <v>5</v>
      </c>
      <c r="AQ23" s="4">
        <f t="shared" ref="AQ23:BJ23" si="83">SUM(AQ20:AQ21)</f>
        <v>5</v>
      </c>
      <c r="AR23" s="4">
        <f t="shared" si="83"/>
        <v>5</v>
      </c>
      <c r="AS23" s="4">
        <f t="shared" si="83"/>
        <v>7</v>
      </c>
      <c r="AT23" s="4">
        <f t="shared" si="83"/>
        <v>6</v>
      </c>
      <c r="AU23" s="4">
        <f t="shared" si="83"/>
        <v>7</v>
      </c>
      <c r="AV23" s="4">
        <f t="shared" si="83"/>
        <v>7</v>
      </c>
      <c r="AW23" s="4">
        <f t="shared" si="83"/>
        <v>6</v>
      </c>
      <c r="AX23" s="4">
        <f t="shared" si="83"/>
        <v>7</v>
      </c>
      <c r="AY23" s="4">
        <f t="shared" si="83"/>
        <v>10</v>
      </c>
      <c r="AZ23" s="4">
        <f t="shared" si="83"/>
        <v>10</v>
      </c>
      <c r="BA23" s="4">
        <f t="shared" si="83"/>
        <v>10</v>
      </c>
      <c r="BB23" s="4">
        <f t="shared" si="83"/>
        <v>10</v>
      </c>
      <c r="BC23" s="4">
        <f t="shared" si="83"/>
        <v>10</v>
      </c>
      <c r="BD23" s="4">
        <f t="shared" si="83"/>
        <v>9</v>
      </c>
      <c r="BE23" s="4">
        <f t="shared" si="83"/>
        <v>9</v>
      </c>
      <c r="BF23" s="4">
        <f t="shared" si="83"/>
        <v>9</v>
      </c>
      <c r="BG23" s="4">
        <f t="shared" si="83"/>
        <v>7</v>
      </c>
      <c r="BH23" s="4">
        <f t="shared" si="83"/>
        <v>9</v>
      </c>
      <c r="BI23" s="4">
        <f t="shared" si="83"/>
        <v>9</v>
      </c>
      <c r="BJ23" s="4">
        <f t="shared" si="83"/>
        <v>10</v>
      </c>
    </row>
  </sheetData>
  <mergeCells count="76">
    <mergeCell ref="HQ2:HR2"/>
    <mergeCell ref="HO2:HP2"/>
    <mergeCell ref="HI2:HJ2"/>
    <mergeCell ref="HG2:HH2"/>
    <mergeCell ref="HC2:HD2"/>
    <mergeCell ref="HM2:HN2"/>
    <mergeCell ref="GO2:GP2"/>
    <mergeCell ref="GY2:GZ2"/>
    <mergeCell ref="HE2:HF2"/>
    <mergeCell ref="GU2:GV2"/>
    <mergeCell ref="GS2:GT2"/>
    <mergeCell ref="FY2:FZ2"/>
    <mergeCell ref="GG2:GH2"/>
    <mergeCell ref="GK2:GL2"/>
    <mergeCell ref="HA2:HB2"/>
    <mergeCell ref="HK2:HL2"/>
    <mergeCell ref="IG2:IH2"/>
    <mergeCell ref="DA2:DB2"/>
    <mergeCell ref="EU2:EV2"/>
    <mergeCell ref="DS2:DT2"/>
    <mergeCell ref="EE2:EF2"/>
    <mergeCell ref="EO2:EP2"/>
    <mergeCell ref="DE2:DF2"/>
    <mergeCell ref="EK2:EL2"/>
    <mergeCell ref="EG2:EH2"/>
    <mergeCell ref="EC2:ED2"/>
    <mergeCell ref="EA2:EB2"/>
    <mergeCell ref="DY2:DZ2"/>
    <mergeCell ref="FU2:FV2"/>
    <mergeCell ref="GW2:GX2"/>
    <mergeCell ref="GQ2:GR2"/>
    <mergeCell ref="GM2:GN2"/>
    <mergeCell ref="CW2:CX2"/>
    <mergeCell ref="DG2:DH2"/>
    <mergeCell ref="CY2:CZ2"/>
    <mergeCell ref="DC2:DD2"/>
    <mergeCell ref="CA2:CB2"/>
    <mergeCell ref="CE2:CF2"/>
    <mergeCell ref="CC2:CD2"/>
    <mergeCell ref="CI2:CJ2"/>
    <mergeCell ref="CQ2:CR2"/>
    <mergeCell ref="CM2:CN2"/>
    <mergeCell ref="CO2:CP2"/>
    <mergeCell ref="CK2:CL2"/>
    <mergeCell ref="CG2:CH2"/>
    <mergeCell ref="CS2:CT2"/>
    <mergeCell ref="CU2:CV2"/>
    <mergeCell ref="DI2:DJ2"/>
    <mergeCell ref="DM2:DN2"/>
    <mergeCell ref="DO2:DP2"/>
    <mergeCell ref="DW2:DX2"/>
    <mergeCell ref="DK2:DL2"/>
    <mergeCell ref="EW2:EX2"/>
    <mergeCell ref="FG2:FH2"/>
    <mergeCell ref="EM2:EN2"/>
    <mergeCell ref="EI2:EJ2"/>
    <mergeCell ref="DQ2:DR2"/>
    <mergeCell ref="DU2:DV2"/>
    <mergeCell ref="EQ2:ER2"/>
    <mergeCell ref="ES2:ET2"/>
    <mergeCell ref="HS2:HT2"/>
    <mergeCell ref="FK2:FL2"/>
    <mergeCell ref="FI2:FJ2"/>
    <mergeCell ref="FE2:FF2"/>
    <mergeCell ref="EY2:EZ2"/>
    <mergeCell ref="FA2:FB2"/>
    <mergeCell ref="FC2:FD2"/>
    <mergeCell ref="FM2:FN2"/>
    <mergeCell ref="FO2:FP2"/>
    <mergeCell ref="GE2:GF2"/>
    <mergeCell ref="GA2:GB2"/>
    <mergeCell ref="FW2:FX2"/>
    <mergeCell ref="FQ2:FR2"/>
    <mergeCell ref="GC2:GD2"/>
    <mergeCell ref="GI2:GJ2"/>
    <mergeCell ref="FS2:FT2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 Khachidze</dc:creator>
  <cp:lastModifiedBy>Nia Khachidze</cp:lastModifiedBy>
  <dcterms:created xsi:type="dcterms:W3CDTF">2020-05-01T07:02:01Z</dcterms:created>
  <dcterms:modified xsi:type="dcterms:W3CDTF">2020-09-10T06:00:29Z</dcterms:modified>
</cp:coreProperties>
</file>